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计划表" sheetId="2" r:id="rId1"/>
    <sheet name="使用说明" sheetId="4" r:id="rId2"/>
    <sheet name="统计表" sheetId="3" state="hidden" r:id="rId3"/>
  </sheets>
  <definedNames>
    <definedName name="辅助列">OFFSET(统计表!$E$4,0,0,COUNT(统计表!$E$4:$E$10000))</definedName>
    <definedName name="类别">OFFSET(统计表!$C$4,0,0,COUNT(统计表!$D$4:$D$10000))</definedName>
    <definedName name="项目数">OFFSET(统计表!$D$4,0,0,COUNT(统计表!$D$4:$D$10000))</definedName>
  </definedNames>
  <calcPr calcId="144525"/>
</workbook>
</file>

<file path=xl/sharedStrings.xml><?xml version="1.0" encoding="utf-8"?>
<sst xmlns="http://schemas.openxmlformats.org/spreadsheetml/2006/main" count="127" uniqueCount="47">
  <si>
    <r>
      <rPr>
        <b/>
        <sz val="20"/>
        <color theme="0"/>
        <rFont val="微软雅黑"/>
        <charset val="134"/>
      </rPr>
      <t xml:space="preserve">工作项目进度表-甘特图   </t>
    </r>
    <r>
      <rPr>
        <b/>
        <i/>
        <sz val="11"/>
        <color theme="0"/>
        <rFont val="微软雅黑"/>
        <charset val="134"/>
      </rPr>
      <t>Work Item Schedule - Gantt Chart</t>
    </r>
  </si>
  <si>
    <t>总项目</t>
  </si>
  <si>
    <t>完成项目</t>
  </si>
  <si>
    <t>进行中</t>
  </si>
  <si>
    <t>未开始</t>
  </si>
  <si>
    <t>完成率</t>
  </si>
  <si>
    <t>日</t>
  </si>
  <si>
    <t>一</t>
  </si>
  <si>
    <t>二</t>
  </si>
  <si>
    <t>三</t>
  </si>
  <si>
    <t>四</t>
  </si>
  <si>
    <t>五</t>
  </si>
  <si>
    <t>六</t>
  </si>
  <si>
    <t>master plan</t>
  </si>
  <si>
    <t>Completed quantity</t>
  </si>
  <si>
    <t>have in hand</t>
  </si>
  <si>
    <t>Not Started</t>
  </si>
  <si>
    <t>Completion rate</t>
  </si>
  <si>
    <t>NO</t>
  </si>
  <si>
    <t>项目</t>
  </si>
  <si>
    <t>类别</t>
  </si>
  <si>
    <t>是否完成</t>
  </si>
  <si>
    <t>计划</t>
  </si>
  <si>
    <t>开始时间</t>
  </si>
  <si>
    <t>结束时间</t>
  </si>
  <si>
    <t>天数</t>
  </si>
  <si>
    <t>项目1</t>
  </si>
  <si>
    <t>类别1</t>
  </si>
  <si>
    <t>计划时间</t>
  </si>
  <si>
    <t>实际完成</t>
  </si>
  <si>
    <t>项目2</t>
  </si>
  <si>
    <t>类别2</t>
  </si>
  <si>
    <t>项目3</t>
  </si>
  <si>
    <t>类别3</t>
  </si>
  <si>
    <t>项目4</t>
  </si>
  <si>
    <t>类别4</t>
  </si>
  <si>
    <t>项目5</t>
  </si>
  <si>
    <t>类别5</t>
  </si>
  <si>
    <t>项目6</t>
  </si>
  <si>
    <t>类别6</t>
  </si>
  <si>
    <t>项目7</t>
  </si>
  <si>
    <t>项目8</t>
  </si>
  <si>
    <t>项目9</t>
  </si>
  <si>
    <t>图表参数设置</t>
  </si>
  <si>
    <t>辅助列</t>
  </si>
  <si>
    <t>项目数</t>
  </si>
  <si>
    <t>辅助列2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</si>
</sst>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&quot;项&quot;"/>
    <numFmt numFmtId="178" formatCode="yyyy&quot;年&quot;m&quot;月&quot;;@"/>
    <numFmt numFmtId="179" formatCode="h&quot;时&quot;mm&quot;分&quot;ss&quot;秒&quot;;@"/>
    <numFmt numFmtId="180" formatCode="d"/>
    <numFmt numFmtId="181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1"/>
      <color theme="1"/>
      <name val="思源黑体 Bold"/>
      <charset val="134"/>
    </font>
    <font>
      <sz val="10"/>
      <color theme="1"/>
      <name val="思源黑体 Bold"/>
      <charset val="134"/>
    </font>
    <font>
      <sz val="10"/>
      <color theme="0"/>
      <name val="思源黑体 Bold"/>
      <charset val="134"/>
    </font>
    <font>
      <b/>
      <sz val="18"/>
      <color theme="1"/>
      <name val="思源黑体 Bold"/>
      <charset val="134"/>
    </font>
    <font>
      <b/>
      <sz val="20"/>
      <color theme="0"/>
      <name val="微软雅黑"/>
      <charset val="134"/>
    </font>
    <font>
      <b/>
      <sz val="16"/>
      <color rgb="FF879EF9"/>
      <name val="思源黑体 Bold"/>
      <charset val="134"/>
    </font>
    <font>
      <sz val="16"/>
      <color theme="1"/>
      <name val="思源黑体 Bold"/>
      <charset val="134"/>
    </font>
    <font>
      <b/>
      <sz val="16"/>
      <color rgb="FFFFC000"/>
      <name val="思源黑体 Bold"/>
      <charset val="134"/>
    </font>
    <font>
      <b/>
      <sz val="16"/>
      <color rgb="FFFF9797"/>
      <name val="思源黑体 Bold"/>
      <charset val="134"/>
    </font>
    <font>
      <b/>
      <sz val="16"/>
      <color theme="1"/>
      <name val="思源黑体 Bold"/>
      <charset val="134"/>
    </font>
    <font>
      <b/>
      <sz val="11"/>
      <color theme="1"/>
      <name val="微软雅黑"/>
      <charset val="134"/>
    </font>
    <font>
      <b/>
      <sz val="11"/>
      <color theme="1"/>
      <name val="思源黑体 Bold"/>
      <charset val="134"/>
    </font>
    <font>
      <b/>
      <i/>
      <sz val="9"/>
      <color theme="0" tint="-0.349986266670736"/>
      <name val="思源黑体 Bold"/>
      <charset val="134"/>
    </font>
    <font>
      <b/>
      <sz val="11"/>
      <color theme="0"/>
      <name val="思源黑体 Bold"/>
      <charset val="134"/>
    </font>
    <font>
      <b/>
      <sz val="10"/>
      <color theme="1"/>
      <name val="思源黑体 Bold"/>
      <charset val="134"/>
    </font>
    <font>
      <b/>
      <sz val="20"/>
      <color theme="0"/>
      <name val="思源黑体 Bold"/>
      <charset val="134"/>
    </font>
    <font>
      <b/>
      <sz val="16"/>
      <color rgb="FF92D050"/>
      <name val="思源黑体 Bold"/>
      <charset val="134"/>
    </font>
    <font>
      <i/>
      <sz val="9"/>
      <color theme="0" tint="-0.349986266670736"/>
      <name val="思源黑体 Bold"/>
      <charset val="134"/>
    </font>
    <font>
      <b/>
      <sz val="16"/>
      <color rgb="FFFF0000"/>
      <name val="思源黑体 Bold"/>
      <charset val="134"/>
    </font>
    <font>
      <b/>
      <sz val="12"/>
      <color theme="0"/>
      <name val="思源黑体 Bold"/>
      <charset val="134"/>
    </font>
    <font>
      <b/>
      <sz val="14"/>
      <color rgb="FF879EF9"/>
      <name val="思源黑体 Bold"/>
      <charset val="134"/>
    </font>
    <font>
      <sz val="11"/>
      <color theme="1"/>
      <name val="思源宋体 Extra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1"/>
      <color theme="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9EF9"/>
        <bgColor indexed="64"/>
      </patternFill>
    </fill>
    <fill>
      <patternFill patternType="solid">
        <fgColor rgb="FFF6F8FF"/>
        <bgColor indexed="64"/>
      </patternFill>
    </fill>
    <fill>
      <patternFill patternType="solid">
        <fgColor rgb="FFD4DC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ck">
        <color rgb="FFF6F8FF"/>
      </left>
      <right/>
      <top/>
      <bottom/>
      <diagonal/>
    </border>
    <border>
      <left style="thick">
        <color rgb="FFF6F8FF"/>
      </left>
      <right/>
      <top/>
      <bottom style="thick">
        <color rgb="FFF6F8FF"/>
      </bottom>
      <diagonal/>
    </border>
    <border>
      <left/>
      <right/>
      <top/>
      <bottom style="thick">
        <color rgb="FFF6F8FF"/>
      </bottom>
      <diagonal/>
    </border>
    <border>
      <left style="thin">
        <color rgb="FF6D9D77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rgb="FFF6F8FF"/>
      </right>
      <top/>
      <bottom/>
      <diagonal/>
    </border>
    <border>
      <left/>
      <right style="thick">
        <color rgb="FFF6F8FF"/>
      </right>
      <top/>
      <bottom style="thick">
        <color rgb="FFF6F8FF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2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28" applyNumberFormat="0" applyAlignment="0" applyProtection="0">
      <alignment vertical="center"/>
    </xf>
    <xf numFmtId="0" fontId="32" fillId="8" borderId="29" applyNumberFormat="0" applyAlignment="0" applyProtection="0">
      <alignment vertical="center"/>
    </xf>
    <xf numFmtId="0" fontId="33" fillId="8" borderId="28" applyNumberFormat="0" applyAlignment="0" applyProtection="0">
      <alignment vertical="center"/>
    </xf>
    <xf numFmtId="0" fontId="34" fillId="9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" fillId="4" borderId="2" xfId="0" applyFont="1" applyFill="1" applyBorder="1">
      <alignment vertical="center"/>
    </xf>
    <xf numFmtId="0" fontId="1" fillId="4" borderId="0" xfId="0" applyFont="1" applyFill="1" applyBorder="1">
      <alignment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7" fillId="4" borderId="0" xfId="0" applyFont="1" applyFill="1" applyBorder="1">
      <alignment vertical="center"/>
    </xf>
    <xf numFmtId="177" fontId="8" fillId="2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178" fontId="10" fillId="4" borderId="0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78" fontId="12" fillId="4" borderId="0" xfId="0" applyNumberFormat="1" applyFont="1" applyFill="1" applyBorder="1" applyAlignment="1">
      <alignment vertical="center"/>
    </xf>
    <xf numFmtId="178" fontId="11" fillId="2" borderId="0" xfId="0" applyNumberFormat="1" applyFont="1" applyFill="1" applyAlignment="1">
      <alignment horizontal="center" vertical="center"/>
    </xf>
    <xf numFmtId="179" fontId="11" fillId="2" borderId="0" xfId="0" applyNumberFormat="1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78" fontId="13" fillId="4" borderId="0" xfId="0" applyNumberFormat="1" applyFont="1" applyFill="1" applyBorder="1" applyAlignment="1">
      <alignment vertical="center"/>
    </xf>
    <xf numFmtId="178" fontId="13" fillId="2" borderId="0" xfId="0" applyNumberFormat="1" applyFont="1" applyFill="1" applyAlignment="1">
      <alignment horizontal="center" vertical="center"/>
    </xf>
    <xf numFmtId="179" fontId="13" fillId="2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178" fontId="13" fillId="4" borderId="0" xfId="0" applyNumberFormat="1" applyFont="1" applyFill="1" applyAlignment="1">
      <alignment horizontal="center" vertical="center"/>
    </xf>
    <xf numFmtId="179" fontId="13" fillId="4" borderId="0" xfId="0" applyNumberFormat="1" applyFont="1" applyFill="1" applyAlignment="1">
      <alignment horizontal="center" vertical="center"/>
    </xf>
    <xf numFmtId="178" fontId="12" fillId="4" borderId="2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79" fontId="12" fillId="4" borderId="0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77" fontId="17" fillId="2" borderId="0" xfId="0" applyNumberFormat="1" applyFont="1" applyFill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76" fontId="1" fillId="4" borderId="4" xfId="0" applyNumberFormat="1" applyFont="1" applyFill="1" applyBorder="1">
      <alignment vertical="center"/>
    </xf>
    <xf numFmtId="180" fontId="14" fillId="3" borderId="6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 wrapText="1"/>
    </xf>
    <xf numFmtId="180" fontId="14" fillId="2" borderId="14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176" fontId="2" fillId="5" borderId="0" xfId="0" applyNumberFormat="1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0" fontId="15" fillId="2" borderId="16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2" fillId="2" borderId="18" xfId="0" applyNumberFormat="1" applyFont="1" applyFill="1" applyBorder="1">
      <alignment vertical="center"/>
    </xf>
    <xf numFmtId="0" fontId="1" fillId="4" borderId="0" xfId="0" applyFont="1" applyFill="1" applyAlignment="1">
      <alignment vertical="center"/>
    </xf>
    <xf numFmtId="10" fontId="19" fillId="2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76" fontId="1" fillId="2" borderId="0" xfId="0" applyNumberFormat="1" applyFont="1" applyFill="1">
      <alignment vertical="center"/>
    </xf>
    <xf numFmtId="0" fontId="20" fillId="3" borderId="0" xfId="0" applyFont="1" applyFill="1" applyBorder="1" applyAlignment="1"/>
    <xf numFmtId="0" fontId="14" fillId="3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0" fontId="12" fillId="4" borderId="0" xfId="0" applyNumberFormat="1" applyFont="1" applyFill="1" applyBorder="1" applyAlignment="1">
      <alignment vertical="center"/>
    </xf>
    <xf numFmtId="181" fontId="14" fillId="3" borderId="0" xfId="0" applyNumberFormat="1" applyFont="1" applyFill="1" applyBorder="1" applyAlignment="1">
      <alignment horizontal="center"/>
    </xf>
    <xf numFmtId="176" fontId="1" fillId="4" borderId="0" xfId="0" applyNumberFormat="1" applyFont="1" applyFill="1" applyBorder="1" applyAlignment="1">
      <alignment vertical="center"/>
    </xf>
    <xf numFmtId="176" fontId="1" fillId="4" borderId="19" xfId="0" applyNumberFormat="1" applyFont="1" applyFill="1" applyBorder="1" applyAlignment="1">
      <alignment vertical="center"/>
    </xf>
    <xf numFmtId="178" fontId="21" fillId="2" borderId="0" xfId="0" applyNumberFormat="1" applyFont="1" applyFill="1" applyAlignment="1">
      <alignment horizontal="left" vertical="center"/>
    </xf>
    <xf numFmtId="176" fontId="1" fillId="2" borderId="19" xfId="0" applyNumberFormat="1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80" fontId="15" fillId="2" borderId="0" xfId="0" applyNumberFormat="1" applyFont="1" applyFill="1" applyBorder="1" applyAlignment="1">
      <alignment horizontal="center" vertical="center"/>
    </xf>
    <xf numFmtId="176" fontId="1" fillId="4" borderId="20" xfId="0" applyNumberFormat="1" applyFont="1" applyFill="1" applyBorder="1">
      <alignment vertical="center"/>
    </xf>
    <xf numFmtId="180" fontId="14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>
      <alignment vertical="center"/>
    </xf>
    <xf numFmtId="176" fontId="2" fillId="2" borderId="23" xfId="0" applyNumberFormat="1" applyFont="1" applyFill="1" applyBorder="1">
      <alignment vertical="center"/>
    </xf>
    <xf numFmtId="176" fontId="2" fillId="2" borderId="24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border>
        <right style="thin">
          <color rgb="FFFF0000"/>
        </right>
      </border>
    </dxf>
    <dxf>
      <fill>
        <patternFill patternType="solid"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gradientFill degree="90">
          <stop position="0">
            <color rgb="FFE7ECFE"/>
          </stop>
          <stop position="1">
            <color rgb="FFE7ECFE"/>
          </stop>
        </gradientFill>
      </fill>
    </dxf>
    <dxf>
      <fill>
        <gradientFill degree="90">
          <stop position="0">
            <color rgb="FFD4DCFD"/>
          </stop>
          <stop position="1">
            <color rgb="FFD4DCFD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00FF6363"/>
      <color rgb="00E7ECFE"/>
      <color rgb="00FF9797"/>
      <color rgb="00008EBC"/>
      <color rgb="004839E8"/>
      <color rgb="00375FF5"/>
      <color rgb="002216BE"/>
      <color rgb="00F0A240"/>
      <color rgb="00879EF9"/>
      <color rgb="00D4DC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6" Type="http://schemas.microsoft.com/office/2011/relationships/chartColorStyle" Target="colors2.xml"/><Relationship Id="rId5" Type="http://schemas.microsoft.com/office/2011/relationships/chartStyle" Target="style2.xml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0647336480107889"/>
          <c:y val="0.222319474835886"/>
          <c:w val="0.989480782198247"/>
          <c:h val="0.583982494529541"/>
        </c:manualLayout>
      </c:layout>
      <c:areaChart>
        <c:grouping val="standard"/>
        <c:varyColors val="0"/>
        <c:ser>
          <c:idx val="1"/>
          <c:order val="0"/>
          <c:tx>
            <c:strRef>
              <c:f>统计表!$D$3</c:f>
              <c:strCache>
                <c:ptCount val="1"/>
                <c:pt idx="0">
                  <c:v>项目数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rgbClr val="879EF9"/>
                </a:gs>
              </a:gsLst>
              <a:lin ang="16200000" scaled="0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dLbls>
            <c:delete val="1"/>
          </c:dLbls>
          <c:cat>
            <c:strRef>
              <c:f>[0]!类别</c:f>
              <c:strCache>
                <c:ptCount val="6"/>
                <c:pt idx="0">
                  <c:v>类别1</c:v>
                </c:pt>
                <c:pt idx="1">
                  <c:v>类别2</c:v>
                </c:pt>
                <c:pt idx="2">
                  <c:v>类别3</c:v>
                </c:pt>
                <c:pt idx="3">
                  <c:v>类别4</c:v>
                </c:pt>
                <c:pt idx="4">
                  <c:v>类别5</c:v>
                </c:pt>
                <c:pt idx="5">
                  <c:v>类别6</c:v>
                </c:pt>
              </c:strCache>
            </c:strRef>
          </c:cat>
          <c:val>
            <c:numRef>
              <c:f>[0]!项目数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19918785"/>
        <c:axId val="394449553"/>
      </c:area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879EF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879EF9"/>
                </a:solidFill>
              </a:ln>
              <a:effectLst/>
            </c:spPr>
          </c:marker>
          <c:dLbls>
            <c:numFmt formatCode="0&quot;项&quot;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思源黑体 Bold" panose="020B0800000000000000" charset="-122"/>
                    <a:ea typeface="思源黑体 Bold" panose="020B0800000000000000" charset="-122"/>
                    <a:cs typeface="思源黑体 Bold" panose="020B0800000000000000" charset="-122"/>
                    <a:sym typeface="思源黑体 Bold" panose="020B0800000000000000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[0]!类别</c:f>
              <c:strCache>
                <c:ptCount val="6"/>
                <c:pt idx="0">
                  <c:v>类别1</c:v>
                </c:pt>
                <c:pt idx="1">
                  <c:v>类别2</c:v>
                </c:pt>
                <c:pt idx="2">
                  <c:v>类别3</c:v>
                </c:pt>
                <c:pt idx="3">
                  <c:v>类别4</c:v>
                </c:pt>
                <c:pt idx="4">
                  <c:v>类别5</c:v>
                </c:pt>
                <c:pt idx="5">
                  <c:v>类别6</c:v>
                </c:pt>
              </c:strCache>
            </c:strRef>
          </c:cat>
          <c:val>
            <c:numRef>
              <c:f>[0]!项目数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1"/>
        <c:axId val="819918785"/>
        <c:axId val="394449553"/>
      </c:lineChart>
      <c:catAx>
        <c:axId val="81991878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Bold" panose="020B0800000000000000" charset="-122"/>
                <a:ea typeface="思源黑体 Bold" panose="020B0800000000000000" charset="-122"/>
                <a:cs typeface="思源黑体 Bold" panose="020B0800000000000000" charset="-122"/>
                <a:sym typeface="思源黑体 Bold" panose="020B0800000000000000" charset="-122"/>
              </a:defRPr>
            </a:pPr>
          </a:p>
        </c:txPr>
        <c:crossAx val="394449553"/>
        <c:crosses val="autoZero"/>
        <c:auto val="1"/>
        <c:lblAlgn val="ctr"/>
        <c:lblOffset val="100"/>
        <c:noMultiLvlLbl val="0"/>
      </c:catAx>
      <c:valAx>
        <c:axId val="39444955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Bold" panose="020B0800000000000000" charset="-122"/>
                <a:ea typeface="思源黑体 Bold" panose="020B0800000000000000" charset="-122"/>
                <a:cs typeface="思源黑体 Bold" panose="020B0800000000000000" charset="-122"/>
                <a:sym typeface="思源黑体 Bold" panose="020B0800000000000000" charset="-122"/>
              </a:defRPr>
            </a:pPr>
          </a:p>
        </c:txPr>
        <c:crossAx val="81991878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sz="900">
          <a:solidFill>
            <a:schemeClr val="tx1"/>
          </a:solidFill>
          <a:latin typeface="思源黑体 Bold" panose="020B0800000000000000" charset="-122"/>
          <a:ea typeface="思源黑体 Bold" panose="020B0800000000000000" charset="-122"/>
          <a:cs typeface="思源黑体 Bold" panose="020B0800000000000000" charset="-122"/>
          <a:sym typeface="思源黑体 Bold" panose="020B08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95833333333333"/>
          <c:y val="0.0921985815602837"/>
          <c:w val="0.919861111111111"/>
          <c:h val="0.711613475177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rotWithShape="1"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blipFill rotWithShape="1"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blipFill rotWithShape="1"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blipFill rotWithShape="1"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</c:dPt>
          <c:dLbls>
            <c:numFmt formatCode="0&quot;项&quot;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思源黑体 Bold" panose="020B0800000000000000" charset="-122"/>
                    <a:ea typeface="思源黑体 Bold" panose="020B0800000000000000" charset="-122"/>
                    <a:cs typeface="思源黑体 Bold" panose="020B0800000000000000" charset="-122"/>
                    <a:sym typeface="思源黑体 Bold" panose="020B0800000000000000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计划表!$J$10:$N$10</c:f>
              <c:strCache>
                <c:ptCount val="5"/>
                <c:pt idx="0">
                  <c:v>总项目</c:v>
                </c:pt>
                <c:pt idx="1">
                  <c:v>完成项目</c:v>
                </c:pt>
                <c:pt idx="2">
                  <c:v>进行中</c:v>
                </c:pt>
                <c:pt idx="3">
                  <c:v>未开始</c:v>
                </c:pt>
              </c:strCache>
            </c:strRef>
          </c:cat>
          <c:val>
            <c:numRef>
              <c:f>计划表!$J$9:$M$9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5830639"/>
        <c:axId val="274773089"/>
      </c:barChart>
      <c:catAx>
        <c:axId val="3758306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Bold" panose="020B0800000000000000" charset="-122"/>
                <a:ea typeface="思源黑体 Bold" panose="020B0800000000000000" charset="-122"/>
                <a:cs typeface="思源黑体 Bold" panose="020B0800000000000000" charset="-122"/>
                <a:sym typeface="思源黑体 Bold" panose="020B0800000000000000" charset="-122"/>
              </a:defRPr>
            </a:pPr>
          </a:p>
        </c:txPr>
        <c:crossAx val="274773089"/>
        <c:crosses val="autoZero"/>
        <c:auto val="1"/>
        <c:lblAlgn val="ctr"/>
        <c:lblOffset val="100"/>
        <c:noMultiLvlLbl val="0"/>
      </c:catAx>
      <c:valAx>
        <c:axId val="27477308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Bold" panose="020B0800000000000000" charset="-122"/>
                <a:ea typeface="思源黑体 Bold" panose="020B0800000000000000" charset="-122"/>
                <a:cs typeface="思源黑体 Bold" panose="020B0800000000000000" charset="-122"/>
                <a:sym typeface="思源黑体 Bold" panose="020B0800000000000000" charset="-122"/>
              </a:defRPr>
            </a:pPr>
          </a:p>
        </c:txPr>
        <c:crossAx val="37583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tx1"/>
          </a:solidFill>
          <a:latin typeface="思源黑体 Bold" panose="020B0800000000000000" charset="-122"/>
          <a:ea typeface="思源黑体 Bold" panose="020B0800000000000000" charset="-122"/>
          <a:cs typeface="思源黑体 Bold" panose="020B0800000000000000" charset="-122"/>
          <a:sym typeface="思源黑体 Bold" panose="020B08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195183141"/>
          <c:y val="0.0982581509602501"/>
          <c:w val="0.46939287506272"/>
          <c:h val="0.835640911121036"/>
        </c:manualLayout>
      </c:layout>
      <c:doughnutChart>
        <c:varyColors val="1"/>
        <c:ser>
          <c:idx val="0"/>
          <c:order val="0"/>
          <c:spPr>
            <a:ln w="19050">
              <a:noFill/>
            </a:ln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879EF9"/>
              </a:solidFill>
              <a:ln w="28575" cmpd="sng">
                <a:solidFill>
                  <a:srgbClr val="879EF9"/>
                </a:solidFill>
                <a:prstDash val="solid"/>
              </a:ln>
              <a:effectLst/>
              <a:sp3d contourW="28575"/>
            </c:spPr>
          </c:dPt>
          <c:dLbls>
            <c:delete val="1"/>
          </c:dLbls>
          <c:val>
            <c:numRef>
              <c:f>计划表!$Y$9:$Y$10</c:f>
              <c:numCache>
                <c:formatCode>0.00%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9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</xdr:colOff>
      <xdr:row>7</xdr:row>
      <xdr:rowOff>127000</xdr:rowOff>
    </xdr:from>
    <xdr:to>
      <xdr:col>7</xdr:col>
      <xdr:colOff>128905</xdr:colOff>
      <xdr:row>12</xdr:row>
      <xdr:rowOff>15875</xdr:rowOff>
    </xdr:to>
    <xdr:graphicFrame>
      <xdr:nvGraphicFramePr>
        <xdr:cNvPr id="3" name="图表 2"/>
        <xdr:cNvGraphicFramePr/>
      </xdr:nvGraphicFramePr>
      <xdr:xfrm>
        <a:off x="162560" y="2020570"/>
        <a:ext cx="4794250" cy="1479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224790</xdr:colOff>
      <xdr:row>7</xdr:row>
      <xdr:rowOff>142240</xdr:rowOff>
    </xdr:from>
    <xdr:to>
      <xdr:col>21</xdr:col>
      <xdr:colOff>95250</xdr:colOff>
      <xdr:row>12</xdr:row>
      <xdr:rowOff>50800</xdr:rowOff>
    </xdr:to>
    <xdr:graphicFrame>
      <xdr:nvGraphicFramePr>
        <xdr:cNvPr id="4" name="图表 3"/>
        <xdr:cNvGraphicFramePr/>
      </xdr:nvGraphicFramePr>
      <xdr:xfrm>
        <a:off x="5052695" y="2035810"/>
        <a:ext cx="4658995" cy="14992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160020</xdr:colOff>
      <xdr:row>7</xdr:row>
      <xdr:rowOff>127000</xdr:rowOff>
    </xdr:from>
    <xdr:to>
      <xdr:col>30</xdr:col>
      <xdr:colOff>222250</xdr:colOff>
      <xdr:row>11</xdr:row>
      <xdr:rowOff>297180</xdr:rowOff>
    </xdr:to>
    <xdr:grpSp>
      <xdr:nvGrpSpPr>
        <xdr:cNvPr id="5" name="组合 4"/>
        <xdr:cNvGrpSpPr/>
      </xdr:nvGrpSpPr>
      <xdr:grpSpPr>
        <a:xfrm>
          <a:off x="9776460" y="2020570"/>
          <a:ext cx="2576830" cy="1442720"/>
          <a:chOff x="15108" y="3140"/>
          <a:chExt cx="3986" cy="2236"/>
        </a:xfrm>
      </xdr:grpSpPr>
      <xdr:graphicFrame>
        <xdr:nvGraphicFramePr>
          <xdr:cNvPr id="6" name="图表 5"/>
          <xdr:cNvGraphicFramePr/>
        </xdr:nvGraphicFramePr>
        <xdr:xfrm>
          <a:off x="15108" y="3140"/>
          <a:ext cx="3986" cy="22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textlink="$X$6">
        <xdr:nvSpPr>
          <xdr:cNvPr id="2" name="文本框 1"/>
          <xdr:cNvSpPr txBox="1"/>
        </xdr:nvSpPr>
        <xdr:spPr>
          <a:xfrm>
            <a:off x="16487" y="4476"/>
            <a:ext cx="1188" cy="441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fld id="{1726946E-B476-4D39-B3DA-7FE62F5DEBF7}" type="TxLink">
              <a:rPr lang="zh-CN" altLang="en-US" sz="1100" b="1" i="0" u="none" strike="noStrike">
                <a:solidFill>
                  <a:schemeClr val="bg1">
                    <a:lumMod val="65000"/>
                  </a:schemeClr>
                </a:solidFill>
                <a:latin typeface="思源黑体 Bold" panose="020B0800000000000000" charset="-122"/>
                <a:ea typeface="思源黑体 Bold" panose="020B0800000000000000" charset="-122"/>
              </a:rPr>
            </a:fld>
            <a:endParaRPr lang="zh-CN" altLang="en-US" sz="1100" b="1" i="0" u="none" strike="noStrike">
              <a:solidFill>
                <a:schemeClr val="bg1">
                  <a:lumMod val="65000"/>
                </a:schemeClr>
              </a:solidFill>
              <a:latin typeface="思源黑体 Bold" panose="020B0800000000000000" charset="-122"/>
              <a:ea typeface="思源黑体 Bold" panose="020B0800000000000000" charset="-122"/>
            </a:endParaRPr>
          </a:p>
        </xdr:txBody>
      </xdr:sp>
      <xdr:sp textlink="$Y$10">
        <xdr:nvSpPr>
          <xdr:cNvPr id="11" name="文本框 10"/>
          <xdr:cNvSpPr txBox="1"/>
        </xdr:nvSpPr>
        <xdr:spPr>
          <a:xfrm>
            <a:off x="16427" y="4032"/>
            <a:ext cx="1262" cy="393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fld id="{2B658F03-01EE-4478-A489-BCCC9ED50C94}" type="TxLink">
              <a:rPr lang="en-US" altLang="en-US" sz="1100" b="1" i="0" u="none" strike="noStrike">
                <a:solidFill>
                  <a:srgbClr val="000000"/>
                </a:solidFill>
                <a:latin typeface="思源黑体 Bold" panose="020B0800000000000000" charset="-122"/>
                <a:ea typeface="思源黑体 Bold" panose="020B0800000000000000" charset="-122"/>
              </a:rPr>
            </a:fld>
            <a:endParaRPr lang="en-US" altLang="en-US" sz="1100" b="1" i="0" u="none" strike="noStrike">
              <a:solidFill>
                <a:srgbClr val="000000"/>
              </a:solidFill>
              <a:latin typeface="思源黑体 Bold" panose="020B0800000000000000" charset="-122"/>
              <a:ea typeface="思源黑体 Bold" panose="020B0800000000000000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38735</xdr:colOff>
      <xdr:row>0</xdr:row>
      <xdr:rowOff>635</xdr:rowOff>
    </xdr:from>
    <xdr:to>
      <xdr:col>14</xdr:col>
      <xdr:colOff>426085</xdr:colOff>
      <xdr:row>75</xdr:row>
      <xdr:rowOff>64135</xdr:rowOff>
    </xdr:to>
    <xdr:grpSp>
      <xdr:nvGrpSpPr>
        <xdr:cNvPr id="2" name="组合 1"/>
        <xdr:cNvGrpSpPr/>
      </xdr:nvGrpSpPr>
      <xdr:grpSpPr>
        <a:xfrm>
          <a:off x="38735" y="635"/>
          <a:ext cx="10119995" cy="13398500"/>
          <a:chOff x="1929" y="691"/>
          <a:chExt cx="15702" cy="20355"/>
        </a:xfrm>
      </xdr:grpSpPr>
      <xdr:sp>
        <xdr:nvSpPr>
          <xdr:cNvPr id="3" name="矩形 1"/>
          <xdr:cNvSpPr/>
        </xdr:nvSpPr>
        <xdr:spPr>
          <a:xfrm>
            <a:off x="1955" y="691"/>
            <a:ext cx="15676" cy="2035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127000" sx="101000" sy="101000" algn="ctr" rotWithShape="0">
              <a:schemeClr val="bg1">
                <a:lumMod val="75000"/>
                <a:alpha val="3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pic>
        <xdr:nvPicPr>
          <xdr:cNvPr id="4" name="图片 3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2612" y="7630"/>
            <a:ext cx="5350" cy="1847"/>
          </a:xfrm>
          <a:prstGeom prst="rect">
            <a:avLst/>
          </a:prstGeom>
          <a:noFill/>
          <a:ln w="9525">
            <a:noFill/>
          </a:ln>
        </xdr:spPr>
      </xdr:pic>
      <xdr:grpSp>
        <xdr:nvGrpSpPr>
          <xdr:cNvPr id="5" name="组合 102"/>
          <xdr:cNvGrpSpPr/>
        </xdr:nvGrpSpPr>
        <xdr:grpSpPr>
          <a:xfrm rot="0">
            <a:off x="1929" y="1552"/>
            <a:ext cx="7686" cy="1159"/>
            <a:chOff x="-48" y="701"/>
            <a:chExt cx="6845" cy="1248"/>
          </a:xfrm>
        </xdr:grpSpPr>
        <xdr:sp>
          <xdr:nvSpPr>
            <xdr:cNvPr id="6" name="矩形 5"/>
            <xdr:cNvSpPr/>
          </xdr:nvSpPr>
          <xdr:spPr>
            <a:xfrm>
              <a:off x="-48" y="717"/>
              <a:ext cx="170" cy="737"/>
            </a:xfrm>
            <a:prstGeom prst="rect">
              <a:avLst/>
            </a:prstGeom>
            <a:solidFill>
              <a:srgbClr val="FF283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sp>
        <xdr:sp>
          <xdr:nvSpPr>
            <xdr:cNvPr id="7" name="文本框 6"/>
            <xdr:cNvSpPr txBox="1"/>
          </xdr:nvSpPr>
          <xdr:spPr>
            <a:xfrm>
              <a:off x="166" y="701"/>
              <a:ext cx="6631" cy="10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26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稻壳儿</a:t>
              </a:r>
              <a:r>
                <a:rPr lang="zh-CN" altLang="en-US" sz="26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表格</a:t>
              </a:r>
              <a:r>
                <a:rPr lang="en-US" altLang="zh-CN" sz="26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模板使用说明</a:t>
              </a:r>
              <a:endParaRPr lang="en-US" altLang="zh-CN" sz="2600" kern="100"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8" name="文本框 7"/>
            <xdr:cNvSpPr txBox="1"/>
          </xdr:nvSpPr>
          <xdr:spPr>
            <a:xfrm>
              <a:off x="74" y="1481"/>
              <a:ext cx="5912" cy="46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12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（本页为说明页，用户使用模板时可删除本页内容）</a:t>
              </a:r>
              <a:endPara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9" name="组合 8"/>
          <xdr:cNvGrpSpPr/>
        </xdr:nvGrpSpPr>
        <xdr:grpSpPr>
          <a:xfrm rot="0">
            <a:off x="2453" y="2975"/>
            <a:ext cx="5363" cy="1090"/>
            <a:chOff x="1212" y="2209"/>
            <a:chExt cx="4839" cy="1158"/>
          </a:xfrm>
        </xdr:grpSpPr>
        <xdr:sp>
          <xdr:nvSpPr>
            <xdr:cNvPr id="10" name="文本框 9"/>
            <xdr:cNvSpPr txBox="1"/>
          </xdr:nvSpPr>
          <xdr:spPr>
            <a:xfrm>
              <a:off x="1212" y="2209"/>
              <a:ext cx="1555" cy="11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01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11" name="文本框 10"/>
            <xdr:cNvSpPr txBox="1"/>
          </xdr:nvSpPr>
          <xdr:spPr>
            <a:xfrm>
              <a:off x="2218" y="2404"/>
              <a:ext cx="3833" cy="7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>
                <a:buClrTx/>
                <a:buSzTx/>
                <a:buFontTx/>
              </a:pPr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基础操作</a:t>
              </a:r>
              <a:r>
                <a:rPr lang="zh-CN" altLang="en-US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指南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cxnSp>
        <xdr:nvCxnSpPr>
          <xdr:cNvPr id="12" name="直接连接符 11"/>
          <xdr:cNvCxnSpPr/>
        </xdr:nvCxnSpPr>
        <xdr:spPr>
          <a:xfrm>
            <a:off x="10789" y="3893"/>
            <a:ext cx="0" cy="14467"/>
          </a:xfrm>
          <a:prstGeom prst="line">
            <a:avLst/>
          </a:prstGeom>
          <a:ln w="9525">
            <a:solidFill>
              <a:srgbClr val="222222">
                <a:alpha val="8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" name="组合 12"/>
          <xdr:cNvGrpSpPr/>
        </xdr:nvGrpSpPr>
        <xdr:grpSpPr>
          <a:xfrm>
            <a:off x="11420" y="2991"/>
            <a:ext cx="5114" cy="2265"/>
            <a:chOff x="8438" y="3702"/>
            <a:chExt cx="4604" cy="2381"/>
          </a:xfrm>
        </xdr:grpSpPr>
        <xdr:cxnSp>
          <xdr:nvCxnSpPr>
            <xdr:cNvPr id="14" name="直接连接符 13"/>
            <xdr:cNvCxnSpPr/>
          </xdr:nvCxnSpPr>
          <xdr:spPr>
            <a:xfrm>
              <a:off x="8722" y="6083"/>
              <a:ext cx="4320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5" name="组合 34"/>
            <xdr:cNvGrpSpPr/>
          </xdr:nvGrpSpPr>
          <xdr:grpSpPr>
            <a:xfrm rot="0">
              <a:off x="8438" y="3702"/>
              <a:ext cx="3264" cy="2218"/>
              <a:chOff x="10730" y="2878"/>
              <a:chExt cx="3249" cy="2247"/>
            </a:xfrm>
          </xdr:grpSpPr>
          <xdr:sp>
            <xdr:nvSpPr>
              <xdr:cNvPr id="16" name="文本框 15"/>
              <xdr:cNvSpPr txBox="1"/>
            </xdr:nvSpPr>
            <xdr:spPr>
              <a:xfrm>
                <a:off x="10892" y="4279"/>
                <a:ext cx="1702" cy="463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9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中文｜字体名称</a:t>
                </a:r>
                <a:endPara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17" name="文本框 16"/>
              <xdr:cNvSpPr txBox="1"/>
            </xdr:nvSpPr>
            <xdr:spPr>
              <a:xfrm>
                <a:off x="10856" y="4668"/>
                <a:ext cx="3052" cy="45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zh-CN" altLang="en-US" sz="1200" kern="100">
                    <a:solidFill>
                      <a:sysClr val="windowText" lastClr="000000"/>
                    </a:solidFill>
                    <a:latin typeface="思源黑体 Bold" panose="020B0800000000000000" charset="-122"/>
                    <a:ea typeface="思源黑体 Bold" panose="020B0800000000000000" charset="-122"/>
                    <a:cs typeface="思源黑体 Bold" panose="020B0800000000000000" charset="-122"/>
                    <a:sym typeface="Times New Roman" panose="02020603050405020304" pitchFamily="12"/>
                  </a:rPr>
                  <a:t>思源黑体 Bold</a:t>
                </a:r>
                <a:endParaRPr lang="zh-CN" altLang="en-US" sz="1200" kern="100">
                  <a:solidFill>
                    <a:sysClr val="windowText" lastClr="000000"/>
                  </a:solidFill>
                  <a:latin typeface="思源黑体 Bold" panose="020B0800000000000000" charset="-122"/>
                  <a:ea typeface="思源黑体 Bold" panose="020B0800000000000000" charset="-122"/>
                  <a:cs typeface="思源黑体 Bold" panose="020B0800000000000000" charset="-122"/>
                  <a:sym typeface="Times New Roman" panose="02020603050405020304" pitchFamily="12"/>
                </a:endParaRPr>
              </a:p>
            </xdr:txBody>
          </xdr:sp>
          <xdr:grpSp>
            <xdr:nvGrpSpPr>
              <xdr:cNvPr id="18" name="组合 17"/>
              <xdr:cNvGrpSpPr/>
            </xdr:nvGrpSpPr>
            <xdr:grpSpPr>
              <a:xfrm rot="0">
                <a:off x="10730" y="2878"/>
                <a:ext cx="3249" cy="1227"/>
                <a:chOff x="1046" y="2210"/>
                <a:chExt cx="3249" cy="1227"/>
              </a:xfrm>
            </xdr:grpSpPr>
            <xdr:sp>
              <xdr:nvSpPr>
                <xdr:cNvPr id="19" name="文本框 18"/>
                <xdr:cNvSpPr txBox="1"/>
              </xdr:nvSpPr>
              <xdr:spPr>
                <a:xfrm>
                  <a:off x="1046" y="2210"/>
                  <a:ext cx="1505" cy="1227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02</a:t>
                  </a:r>
                  <a:endPara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20" name="文本框 19"/>
                <xdr:cNvSpPr txBox="1"/>
              </xdr:nvSpPr>
              <xdr:spPr>
                <a:xfrm>
                  <a:off x="2013" y="2404"/>
                  <a:ext cx="2282" cy="734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字体说明</a:t>
                  </a:r>
                  <a:endPara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</xdr:grpSp>
      </xdr:grpSp>
      <xdr:grpSp>
        <xdr:nvGrpSpPr>
          <xdr:cNvPr id="21" name="组合 20"/>
          <xdr:cNvGrpSpPr/>
        </xdr:nvGrpSpPr>
        <xdr:grpSpPr>
          <a:xfrm>
            <a:off x="11386" y="9898"/>
            <a:ext cx="5113" cy="2693"/>
            <a:chOff x="8434" y="9476"/>
            <a:chExt cx="4623" cy="2837"/>
          </a:xfrm>
        </xdr:grpSpPr>
        <xdr:grpSp>
          <xdr:nvGrpSpPr>
            <xdr:cNvPr id="22" name="组合 21"/>
            <xdr:cNvGrpSpPr/>
          </xdr:nvGrpSpPr>
          <xdr:grpSpPr>
            <a:xfrm rot="0">
              <a:off x="8434" y="9476"/>
              <a:ext cx="3323" cy="1212"/>
              <a:chOff x="1213" y="2210"/>
              <a:chExt cx="3309" cy="1228"/>
            </a:xfrm>
          </xdr:grpSpPr>
          <xdr:sp>
            <xdr:nvSpPr>
              <xdr:cNvPr id="23" name="文本框 22"/>
              <xdr:cNvSpPr txBox="1"/>
            </xdr:nvSpPr>
            <xdr:spPr>
              <a:xfrm>
                <a:off x="1213" y="2210"/>
                <a:ext cx="1554" cy="1228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03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24" name="文本框 23"/>
              <xdr:cNvSpPr txBox="1"/>
            </xdr:nvSpPr>
            <xdr:spPr>
              <a:xfrm>
                <a:off x="2236" y="2404"/>
                <a:ext cx="2286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素材说明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grpSp>
          <xdr:nvGrpSpPr>
            <xdr:cNvPr id="25" name="组合 69"/>
            <xdr:cNvGrpSpPr/>
          </xdr:nvGrpSpPr>
          <xdr:grpSpPr>
            <a:xfrm rot="0">
              <a:off x="8443" y="10825"/>
              <a:ext cx="4614" cy="1488"/>
              <a:chOff x="7157" y="3565"/>
              <a:chExt cx="4598" cy="1504"/>
            </a:xfrm>
          </xdr:grpSpPr>
          <xdr:sp>
            <xdr:nvSpPr>
              <xdr:cNvPr id="26" name="文本框 25"/>
              <xdr:cNvSpPr txBox="1"/>
            </xdr:nvSpPr>
            <xdr:spPr>
              <a:xfrm>
                <a:off x="7157" y="3565"/>
                <a:ext cx="1289" cy="43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图片：</a:t>
                </a:r>
                <a:endPara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27" name="文本框 26"/>
              <xdr:cNvSpPr txBox="1"/>
            </xdr:nvSpPr>
            <xdr:spPr>
              <a:xfrm>
                <a:off x="7157" y="4015"/>
                <a:ext cx="4598" cy="1054"/>
              </a:xfrm>
              <a:prstGeom prst="rect">
                <a:avLst/>
              </a:prstGeom>
              <a:noFill/>
            </xdr:spPr>
            <xdr:txBody>
              <a:bodyPr wrap="square" rtlCol="0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 fontAlgn="t">
                  <a:lnSpc>
                    <a:spcPct val="100000"/>
                  </a:lnSpc>
                </a:pPr>
                <a:r>
                  <a:rPr lang="zh-CN" altLang="en-US" sz="9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rPr>
                  <a:t>模板中使用的图片来源于【稻壳图片】，仅限于个人学习、研究或欣赏目的使用，如需商用请您自行向版权方购买、获取商用版权。</a:t>
                </a:r>
                <a:endPara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endParaRPr>
              </a:p>
              <a:p>
                <a:pPr marL="0" algn="l" eaLnBrk="1" fontAlgn="t">
                  <a:lnSpc>
                    <a:spcPct val="100000"/>
                  </a:lnSpc>
                </a:pPr>
                <a:endPara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endParaRPr>
              </a:p>
              <a:p>
                <a:pPr marL="0" algn="l" eaLnBrk="1" fontAlgn="t">
                  <a:lnSpc>
                    <a:spcPct val="100000"/>
                  </a:lnSpc>
                </a:pPr>
                <a:endPara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endParaRPr>
              </a:p>
              <a:p>
                <a:pPr marL="0" algn="l" eaLnBrk="1" fontAlgn="t">
                  <a:lnSpc>
                    <a:spcPct val="100000"/>
                  </a:lnSpc>
                </a:pPr>
                <a:endPara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endParaRPr>
              </a:p>
            </xdr:txBody>
          </xdr:sp>
        </xdr:grpSp>
      </xdr:grpSp>
      <xdr:grpSp>
        <xdr:nvGrpSpPr>
          <xdr:cNvPr id="31" name="组合 69"/>
          <xdr:cNvGrpSpPr/>
        </xdr:nvGrpSpPr>
        <xdr:grpSpPr>
          <a:xfrm rot="0">
            <a:off x="2563" y="4290"/>
            <a:ext cx="5175" cy="941"/>
            <a:chOff x="7139" y="3569"/>
            <a:chExt cx="4652" cy="1008"/>
          </a:xfrm>
        </xdr:grpSpPr>
        <xdr:sp>
          <xdr:nvSpPr>
            <xdr:cNvPr id="32" name="文本框 31"/>
            <xdr:cNvSpPr txBox="1"/>
          </xdr:nvSpPr>
          <xdr:spPr>
            <a:xfrm>
              <a:off x="7139" y="3569"/>
              <a:ext cx="3308" cy="4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· </a:t>
              </a:r>
              <a:r>
                <a:rPr lang="zh-CN" altLang="en-US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如何撤销工作表保护？</a:t>
              </a:r>
              <a:endParaRPr lang="en-US" altLang="zh-CN" kern="100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</xdr:txBody>
        </xdr:sp>
        <xdr:sp>
          <xdr:nvSpPr>
            <xdr:cNvPr id="33" name="文本框 32"/>
            <xdr:cNvSpPr txBox="1"/>
          </xdr:nvSpPr>
          <xdr:spPr>
            <a:xfrm>
              <a:off x="7197" y="3960"/>
              <a:ext cx="4594" cy="61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 fontAlgn="t">
                <a:lnSpc>
                  <a:spcPct val="100000"/>
                </a:lnSpc>
              </a:pP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1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、</a:t>
              </a: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选中对应工作表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。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  <a:p>
              <a:pPr marL="0" algn="l" eaLnBrk="1" fontAlgn="t">
                <a:lnSpc>
                  <a:spcPct val="100000"/>
                </a:lnSpc>
              </a:pP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2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、</a:t>
              </a: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点击：「审阅---撤销工作表」保护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。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34" name="组合 77"/>
          <xdr:cNvGrpSpPr/>
        </xdr:nvGrpSpPr>
        <xdr:grpSpPr>
          <a:xfrm rot="0">
            <a:off x="2545" y="6825"/>
            <a:ext cx="6112" cy="948"/>
            <a:chOff x="7127" y="5903"/>
            <a:chExt cx="5482" cy="1014"/>
          </a:xfrm>
        </xdr:grpSpPr>
        <xdr:sp>
          <xdr:nvSpPr>
            <xdr:cNvPr id="35" name="文本框 34"/>
            <xdr:cNvSpPr txBox="1"/>
          </xdr:nvSpPr>
          <xdr:spPr>
            <a:xfrm>
              <a:off x="7127" y="5903"/>
              <a:ext cx="2426" cy="43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· </a:t>
              </a:r>
              <a:r>
                <a:rPr lang="zh-CN" altLang="en-US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如何增加行数？</a:t>
              </a:r>
              <a:endParaRPr lang="en-US" altLang="zh-CN" kern="100"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</xdr:txBody>
        </xdr:sp>
        <xdr:sp>
          <xdr:nvSpPr>
            <xdr:cNvPr id="36" name="文本框 35"/>
            <xdr:cNvSpPr txBox="1"/>
          </xdr:nvSpPr>
          <xdr:spPr>
            <a:xfrm>
              <a:off x="7197" y="6292"/>
              <a:ext cx="5412" cy="62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algn="l" eaLnBrk="1" fontAlgn="t">
                <a:lnSpc>
                  <a:spcPct val="100000"/>
                </a:lnSpc>
              </a:pP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1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、选中最后一行，鼠标放在选中区域右下角。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  <a:p>
              <a:pPr marL="0" algn="l" eaLnBrk="1" fontAlgn="t">
                <a:lnSpc>
                  <a:spcPct val="100000"/>
                </a:lnSpc>
              </a:pP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2</a:t>
              </a: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、当鼠标箭头变成黑色十字形时，点击鼠标左键下拉即可</a:t>
              </a:r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Times New Roman" panose="02020603050405020304" pitchFamily="12"/>
                </a:rPr>
                <a:t>。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endParaRPr>
            </a:p>
          </xdr:txBody>
        </xdr:sp>
      </xdr:grpSp>
      <xdr:pic>
        <xdr:nvPicPr>
          <xdr:cNvPr id="37" name="图片 36" descr="WPS图片编辑4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738" y="5322"/>
            <a:ext cx="7079" cy="1043"/>
          </a:xfrm>
          <a:prstGeom prst="rect">
            <a:avLst/>
          </a:prstGeom>
          <a:effectLst>
            <a:outerShdw blurRad="38100" sx="101000" sy="101000" algn="ctr" rotWithShape="0">
              <a:schemeClr val="bg1">
                <a:lumMod val="75000"/>
                <a:alpha val="40000"/>
              </a:schemeClr>
            </a:outerShdw>
          </a:effectLst>
        </xdr:spPr>
      </xdr:pic>
      <xdr:sp>
        <xdr:nvSpPr>
          <xdr:cNvPr id="38" name="文本框 37"/>
          <xdr:cNvSpPr txBox="1"/>
        </xdr:nvSpPr>
        <xdr:spPr>
          <a:xfrm>
            <a:off x="2561" y="9631"/>
            <a:ext cx="4905" cy="39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39" name="文本框 38"/>
          <xdr:cNvSpPr txBox="1"/>
        </xdr:nvSpPr>
        <xdr:spPr>
          <a:xfrm>
            <a:off x="11421" y="8177"/>
            <a:ext cx="5188" cy="13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auto">
              <a:lnSpc>
                <a:spcPct val="150000"/>
              </a:lnSpc>
            </a:pPr>
            <a:r>
              <a:rPr lang="zh-CN" altLang="en-US" sz="7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rPr>
              <a:t>【说明】</a:t>
            </a:r>
            <a:endPara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endParaRPr>
          </a:p>
          <a:p>
            <a:pPr marL="39370" algn="l" fontAlgn="auto">
              <a:lnSpc>
                <a:spcPct val="200000"/>
              </a:lnSpc>
            </a:pPr>
            <a:r>
              <a:rPr lang="zh-CN" altLang="en-US" sz="7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rPr>
              <a:t>模板中使用的字体为【思源黑体 Bold】，该字体为开源字体，请用户按照该款开源字体的开源协议要求来使用该字体。</a:t>
            </a:r>
            <a:endPara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endParaRPr>
          </a:p>
          <a:p>
            <a:pPr algn="l" fontAlgn="auto">
              <a:lnSpc>
                <a:spcPct val="150000"/>
              </a:lnSpc>
            </a:pPr>
            <a:endPara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endParaRPr>
          </a:p>
        </xdr:txBody>
      </xdr:sp>
    </xdr:grpSp>
    <xdr:clientData/>
  </xdr:twoCellAnchor>
  <xdr:twoCellAnchor editAs="oneCell">
    <xdr:from>
      <xdr:col>0</xdr:col>
      <xdr:colOff>167005</xdr:colOff>
      <xdr:row>35</xdr:row>
      <xdr:rowOff>138430</xdr:rowOff>
    </xdr:from>
    <xdr:to>
      <xdr:col>7</xdr:col>
      <xdr:colOff>1242060</xdr:colOff>
      <xdr:row>56</xdr:row>
      <xdr:rowOff>114300</xdr:rowOff>
    </xdr:to>
    <xdr:pic>
      <xdr:nvPicPr>
        <xdr:cNvPr id="28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005" y="6361430"/>
          <a:ext cx="5475605" cy="3709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236"/>
  <sheetViews>
    <sheetView showGridLines="0" tabSelected="1" zoomScale="50" zoomScaleNormal="50" workbookViewId="0">
      <selection activeCell="B2" sqref="B2:I2"/>
    </sheetView>
  </sheetViews>
  <sheetFormatPr defaultColWidth="9" defaultRowHeight="13"/>
  <cols>
    <col min="1" max="1" width="1.89090909090909" style="5" customWidth="1"/>
    <col min="2" max="2" width="4.78181818181818" style="6" customWidth="1"/>
    <col min="3" max="3" width="16.1090909090909" style="6" customWidth="1"/>
    <col min="4" max="4" width="11.3363636363636" style="6" customWidth="1"/>
    <col min="5" max="5" width="11.5545454545455" style="6" customWidth="1"/>
    <col min="6" max="6" width="10.8909090909091" style="6" customWidth="1"/>
    <col min="7" max="7" width="12.5545454545455" style="7" customWidth="1"/>
    <col min="8" max="8" width="14.1090909090909" style="7" customWidth="1"/>
    <col min="9" max="9" width="6.44545454545455" style="6" customWidth="1"/>
    <col min="10" max="40" width="4" style="8" customWidth="1"/>
    <col min="41" max="41" width="2.66363636363636" style="9" customWidth="1"/>
    <col min="42" max="16384" width="9" style="9"/>
  </cols>
  <sheetData>
    <row r="1" s="2" customFormat="1" ht="9" customHeight="1" spans="1:40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="2" customFormat="1" ht="45" customHeight="1" spans="1:40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82"/>
      <c r="AC2" s="82"/>
      <c r="AD2" s="82"/>
      <c r="AE2" s="82"/>
      <c r="AF2" s="83"/>
      <c r="AG2" s="83"/>
      <c r="AH2" s="83"/>
      <c r="AI2" s="83"/>
      <c r="AJ2" s="83"/>
      <c r="AK2" s="87"/>
      <c r="AL2" s="87"/>
      <c r="AM2" s="87"/>
      <c r="AN2" s="87"/>
    </row>
    <row r="3" s="2" customFormat="1" ht="6" customHeight="1" spans="1:40">
      <c r="A3" s="10"/>
      <c r="B3" s="14"/>
      <c r="C3" s="15"/>
      <c r="D3" s="15"/>
      <c r="E3" s="15"/>
      <c r="F3" s="15"/>
      <c r="G3" s="15"/>
      <c r="H3" s="15"/>
      <c r="I3" s="1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88"/>
      <c r="AI3" s="88"/>
      <c r="AJ3" s="88"/>
      <c r="AK3" s="88"/>
      <c r="AL3" s="88"/>
      <c r="AM3" s="88"/>
      <c r="AN3" s="89"/>
    </row>
    <row r="4" s="2" customFormat="1" ht="13.95" customHeight="1" spans="1:40">
      <c r="A4" s="10"/>
      <c r="B4" s="16">
        <f>COUNTA(C16:C2008)</f>
        <v>8</v>
      </c>
      <c r="C4" s="17"/>
      <c r="D4" s="18"/>
      <c r="E4" s="19">
        <f>COUNTIF(E15:E2008,"完成")</f>
        <v>5</v>
      </c>
      <c r="F4" s="19"/>
      <c r="G4" s="18"/>
      <c r="H4" s="20">
        <f>COUNTIF(E15:E2008,"进行中")</f>
        <v>3</v>
      </c>
      <c r="I4" s="20"/>
      <c r="J4" s="20"/>
      <c r="K4" s="56"/>
      <c r="L4" s="56"/>
      <c r="M4" s="56"/>
      <c r="N4" s="57">
        <f>COUNTIF(E15:E2008,"未开始")</f>
        <v>1</v>
      </c>
      <c r="O4" s="57"/>
      <c r="P4" s="57"/>
      <c r="Q4" s="57"/>
      <c r="R4" s="57"/>
      <c r="S4" s="57"/>
      <c r="T4" s="78"/>
      <c r="U4" s="55"/>
      <c r="V4" s="55"/>
      <c r="W4" s="55"/>
      <c r="X4" s="79">
        <f>E4/B4</f>
        <v>0.625</v>
      </c>
      <c r="Y4" s="79"/>
      <c r="Z4" s="79"/>
      <c r="AA4" s="79"/>
      <c r="AB4" s="79"/>
      <c r="AC4" s="55"/>
      <c r="AD4" s="55"/>
      <c r="AE4" s="55"/>
      <c r="AF4" s="84"/>
      <c r="AG4" s="90">
        <f ca="1">NOW()</f>
        <v>45238.6070833333</v>
      </c>
      <c r="AH4" s="90"/>
      <c r="AI4" s="90"/>
      <c r="AJ4" s="90"/>
      <c r="AK4" s="90"/>
      <c r="AL4" s="90"/>
      <c r="AM4" s="90"/>
      <c r="AN4" s="91"/>
    </row>
    <row r="5" s="2" customFormat="1" ht="25.05" customHeight="1" spans="1:40">
      <c r="A5" s="10"/>
      <c r="B5" s="16"/>
      <c r="C5" s="17"/>
      <c r="D5" s="21"/>
      <c r="E5" s="19"/>
      <c r="F5" s="19"/>
      <c r="G5" s="21"/>
      <c r="H5" s="20"/>
      <c r="I5" s="20"/>
      <c r="J5" s="20"/>
      <c r="K5" s="58"/>
      <c r="L5" s="58"/>
      <c r="M5" s="58"/>
      <c r="N5" s="57"/>
      <c r="O5" s="57"/>
      <c r="P5" s="57"/>
      <c r="Q5" s="57"/>
      <c r="R5" s="57"/>
      <c r="S5" s="57"/>
      <c r="T5" s="80"/>
      <c r="U5" s="59"/>
      <c r="V5" s="59"/>
      <c r="W5" s="59"/>
      <c r="X5" s="79"/>
      <c r="Y5" s="79"/>
      <c r="Z5" s="79"/>
      <c r="AA5" s="79"/>
      <c r="AB5" s="79"/>
      <c r="AC5" s="59"/>
      <c r="AD5" s="59"/>
      <c r="AE5" s="59"/>
      <c r="AF5" s="85"/>
      <c r="AG5" s="90"/>
      <c r="AH5" s="90"/>
      <c r="AI5" s="90"/>
      <c r="AJ5" s="90"/>
      <c r="AK5" s="90"/>
      <c r="AL5" s="90"/>
      <c r="AM5" s="90"/>
      <c r="AN5" s="92"/>
    </row>
    <row r="6" s="2" customFormat="1" ht="25.05" customHeight="1" spans="1:40">
      <c r="A6" s="10"/>
      <c r="B6" s="22" t="s">
        <v>1</v>
      </c>
      <c r="C6" s="23"/>
      <c r="D6" s="24"/>
      <c r="E6" s="25" t="s">
        <v>2</v>
      </c>
      <c r="F6" s="25"/>
      <c r="G6" s="24"/>
      <c r="H6" s="26" t="s">
        <v>3</v>
      </c>
      <c r="I6" s="26"/>
      <c r="J6" s="26"/>
      <c r="K6" s="55"/>
      <c r="L6" s="59"/>
      <c r="M6" s="59"/>
      <c r="N6" s="60" t="s">
        <v>4</v>
      </c>
      <c r="O6" s="60"/>
      <c r="P6" s="60"/>
      <c r="Q6" s="60"/>
      <c r="R6" s="60"/>
      <c r="S6" s="60"/>
      <c r="T6" s="80"/>
      <c r="U6" s="55"/>
      <c r="V6" s="59"/>
      <c r="W6" s="59"/>
      <c r="X6" s="60" t="s">
        <v>5</v>
      </c>
      <c r="Y6" s="60"/>
      <c r="Z6" s="60"/>
      <c r="AA6" s="60"/>
      <c r="AB6" s="60"/>
      <c r="AC6" s="59"/>
      <c r="AD6" s="59"/>
      <c r="AE6" s="59"/>
      <c r="AF6" s="85"/>
      <c r="AG6" s="93" t="s">
        <v>6</v>
      </c>
      <c r="AH6" s="93" t="s">
        <v>7</v>
      </c>
      <c r="AI6" s="93" t="s">
        <v>8</v>
      </c>
      <c r="AJ6" s="93" t="s">
        <v>9</v>
      </c>
      <c r="AK6" s="93" t="s">
        <v>10</v>
      </c>
      <c r="AL6" s="93" t="s">
        <v>11</v>
      </c>
      <c r="AM6" s="93" t="s">
        <v>12</v>
      </c>
      <c r="AN6" s="92"/>
    </row>
    <row r="7" s="2" customFormat="1" ht="25.05" customHeight="1" spans="1:40">
      <c r="A7" s="10"/>
      <c r="B7" s="27" t="s">
        <v>13</v>
      </c>
      <c r="C7" s="28"/>
      <c r="D7" s="29"/>
      <c r="E7" s="30" t="s">
        <v>14</v>
      </c>
      <c r="F7" s="30"/>
      <c r="G7" s="29"/>
      <c r="H7" s="31" t="s">
        <v>15</v>
      </c>
      <c r="I7" s="31"/>
      <c r="J7" s="31"/>
      <c r="K7" s="61"/>
      <c r="L7" s="62"/>
      <c r="M7" s="62"/>
      <c r="N7" s="63" t="s">
        <v>16</v>
      </c>
      <c r="O7" s="63"/>
      <c r="P7" s="63"/>
      <c r="Q7" s="63"/>
      <c r="R7" s="63"/>
      <c r="S7" s="63"/>
      <c r="T7" s="33"/>
      <c r="U7" s="61"/>
      <c r="V7" s="62"/>
      <c r="W7" s="62"/>
      <c r="X7" s="63" t="s">
        <v>17</v>
      </c>
      <c r="Y7" s="63"/>
      <c r="Z7" s="63"/>
      <c r="AA7" s="63"/>
      <c r="AB7" s="63"/>
      <c r="AC7" s="59"/>
      <c r="AD7" s="59"/>
      <c r="AE7" s="59"/>
      <c r="AF7" s="85"/>
      <c r="AG7" s="94" t="str">
        <f ca="1" t="array" ref="AG7:AM12">IF(MONTH(DATE(YEAR(AG4),MONTH(AG4),1))&lt;&gt;MONTH(DATE(YEAR(AG4),MONTH(AG4),1)-(WEEKDAY(DATE(YEAR(AG4),MONTH(AG4),1))-1)+{0;1;2;3;4;5}*7+{1,2,3,4,5,6,7}-1),"",DATE(YEAR(AG4),MONTH(AG4),1)-(WEEKDAY(DATE(YEAR(AG4),MONTH(AG4),1))-1)+{0;1;2;3;4;5}*7+{1,2,3,4,5,6,7}-1)</f>
        <v/>
      </c>
      <c r="AH7" s="94" t="str">
        <v/>
      </c>
      <c r="AI7" s="94" t="str">
        <v/>
      </c>
      <c r="AJ7" s="94">
        <v>45231</v>
      </c>
      <c r="AK7" s="94">
        <v>45232</v>
      </c>
      <c r="AL7" s="94">
        <v>45233</v>
      </c>
      <c r="AM7" s="94">
        <v>45234</v>
      </c>
      <c r="AN7" s="92"/>
    </row>
    <row r="8" s="2" customFormat="1" ht="25.05" customHeight="1" spans="1:40">
      <c r="A8" s="10"/>
      <c r="B8" s="32"/>
      <c r="C8" s="33"/>
      <c r="D8" s="29"/>
      <c r="E8" s="34"/>
      <c r="F8" s="34"/>
      <c r="G8" s="29"/>
      <c r="H8" s="35"/>
      <c r="I8" s="35"/>
      <c r="J8" s="35"/>
      <c r="K8" s="61"/>
      <c r="L8" s="62"/>
      <c r="M8" s="62"/>
      <c r="N8" s="64"/>
      <c r="O8" s="64"/>
      <c r="P8" s="64"/>
      <c r="Q8" s="64"/>
      <c r="R8" s="64"/>
      <c r="S8" s="64"/>
      <c r="T8" s="33"/>
      <c r="U8" s="61"/>
      <c r="V8" s="62"/>
      <c r="W8" s="62"/>
      <c r="X8" s="64"/>
      <c r="Y8" s="64"/>
      <c r="Z8" s="64"/>
      <c r="AA8" s="64"/>
      <c r="AB8" s="64"/>
      <c r="AC8" s="80"/>
      <c r="AD8" s="80"/>
      <c r="AE8" s="59"/>
      <c r="AF8" s="85"/>
      <c r="AG8" s="94">
        <v>45235</v>
      </c>
      <c r="AH8" s="94">
        <v>45236</v>
      </c>
      <c r="AI8" s="94">
        <v>45237</v>
      </c>
      <c r="AJ8" s="94">
        <v>45238</v>
      </c>
      <c r="AK8" s="94">
        <v>45239</v>
      </c>
      <c r="AL8" s="94">
        <v>45240</v>
      </c>
      <c r="AM8" s="94">
        <v>45241</v>
      </c>
      <c r="AN8" s="92"/>
    </row>
    <row r="9" s="2" customFormat="1" ht="25.05" customHeight="1" spans="1:40">
      <c r="A9" s="10"/>
      <c r="B9" s="36"/>
      <c r="C9" s="24"/>
      <c r="D9" s="24"/>
      <c r="E9" s="24"/>
      <c r="F9" s="37"/>
      <c r="G9" s="38"/>
      <c r="H9" s="38"/>
      <c r="I9" s="38"/>
      <c r="J9" s="55">
        <f>B4</f>
        <v>8</v>
      </c>
      <c r="K9" s="55">
        <f>E4</f>
        <v>5</v>
      </c>
      <c r="L9" s="59">
        <f>H4</f>
        <v>3</v>
      </c>
      <c r="M9" s="59">
        <f>N4</f>
        <v>1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86">
        <f>1-Y10</f>
        <v>0.375</v>
      </c>
      <c r="Z9" s="59"/>
      <c r="AA9" s="59"/>
      <c r="AB9" s="59"/>
      <c r="AC9" s="59"/>
      <c r="AD9" s="59"/>
      <c r="AE9" s="59"/>
      <c r="AF9" s="85"/>
      <c r="AG9" s="94">
        <v>45242</v>
      </c>
      <c r="AH9" s="94">
        <v>45243</v>
      </c>
      <c r="AI9" s="94">
        <v>45244</v>
      </c>
      <c r="AJ9" s="94">
        <v>45245</v>
      </c>
      <c r="AK9" s="94">
        <v>45246</v>
      </c>
      <c r="AL9" s="94">
        <v>45247</v>
      </c>
      <c r="AM9" s="94">
        <v>45248</v>
      </c>
      <c r="AN9" s="92"/>
    </row>
    <row r="10" s="2" customFormat="1" ht="25.05" customHeight="1" spans="1:40">
      <c r="A10" s="10"/>
      <c r="B10" s="36"/>
      <c r="C10" s="24"/>
      <c r="D10" s="24"/>
      <c r="E10" s="24"/>
      <c r="F10" s="37"/>
      <c r="G10" s="38"/>
      <c r="H10" s="38"/>
      <c r="I10" s="38"/>
      <c r="J10" s="55" t="str">
        <f>B6</f>
        <v>总项目</v>
      </c>
      <c r="K10" s="55" t="str">
        <f>E6</f>
        <v>完成项目</v>
      </c>
      <c r="L10" s="59" t="str">
        <f>H6</f>
        <v>进行中</v>
      </c>
      <c r="M10" s="59" t="str">
        <f>N6</f>
        <v>未开始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86">
        <f>X4</f>
        <v>0.625</v>
      </c>
      <c r="Z10" s="59"/>
      <c r="AA10" s="59"/>
      <c r="AB10" s="59"/>
      <c r="AC10" s="59"/>
      <c r="AD10" s="59"/>
      <c r="AE10" s="59"/>
      <c r="AF10" s="85"/>
      <c r="AG10" s="94">
        <v>45249</v>
      </c>
      <c r="AH10" s="94">
        <v>45250</v>
      </c>
      <c r="AI10" s="94">
        <v>45251</v>
      </c>
      <c r="AJ10" s="94">
        <v>45252</v>
      </c>
      <c r="AK10" s="94">
        <v>45253</v>
      </c>
      <c r="AL10" s="94">
        <v>45254</v>
      </c>
      <c r="AM10" s="94">
        <v>45255</v>
      </c>
      <c r="AN10" s="92"/>
    </row>
    <row r="11" s="2" customFormat="1" ht="25.05" customHeight="1" spans="1:40">
      <c r="A11" s="10"/>
      <c r="B11" s="36"/>
      <c r="C11" s="24"/>
      <c r="D11" s="24"/>
      <c r="E11" s="24"/>
      <c r="F11" s="37"/>
      <c r="G11" s="38"/>
      <c r="H11" s="38"/>
      <c r="I11" s="38"/>
      <c r="J11" s="55"/>
      <c r="K11" s="55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85"/>
      <c r="AG11" s="94">
        <v>45256</v>
      </c>
      <c r="AH11" s="94">
        <v>45257</v>
      </c>
      <c r="AI11" s="94">
        <v>45258</v>
      </c>
      <c r="AJ11" s="94">
        <v>45259</v>
      </c>
      <c r="AK11" s="94">
        <v>45260</v>
      </c>
      <c r="AL11" s="94" t="str">
        <v/>
      </c>
      <c r="AM11" s="94" t="str">
        <v/>
      </c>
      <c r="AN11" s="92"/>
    </row>
    <row r="12" s="2" customFormat="1" ht="25.05" customHeight="1" spans="1:40">
      <c r="A12" s="10"/>
      <c r="B12" s="36"/>
      <c r="C12" s="24"/>
      <c r="D12" s="24"/>
      <c r="E12" s="24"/>
      <c r="F12" s="37"/>
      <c r="G12" s="38"/>
      <c r="H12" s="38"/>
      <c r="I12" s="38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85"/>
      <c r="AG12" s="94" t="str">
        <v/>
      </c>
      <c r="AH12" s="94" t="str">
        <v/>
      </c>
      <c r="AI12" s="94" t="str">
        <v/>
      </c>
      <c r="AJ12" s="94" t="str">
        <v/>
      </c>
      <c r="AK12" s="94" t="str">
        <v/>
      </c>
      <c r="AL12" s="94" t="str">
        <v/>
      </c>
      <c r="AM12" s="94" t="str">
        <v/>
      </c>
      <c r="AN12" s="92"/>
    </row>
    <row r="13" s="2" customFormat="1" ht="10.95" customHeight="1" spans="1:40">
      <c r="A13" s="10"/>
      <c r="B13" s="39"/>
      <c r="C13" s="40"/>
      <c r="D13" s="40"/>
      <c r="E13" s="40"/>
      <c r="F13" s="40"/>
      <c r="G13" s="40"/>
      <c r="H13" s="40"/>
      <c r="I13" s="40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95"/>
    </row>
    <row r="14" s="1" customFormat="1" ht="28.95" customHeight="1" spans="1:40">
      <c r="A14" s="41"/>
      <c r="B14" s="42" t="s">
        <v>18</v>
      </c>
      <c r="C14" s="43" t="s">
        <v>19</v>
      </c>
      <c r="D14" s="43" t="s">
        <v>20</v>
      </c>
      <c r="E14" s="43" t="s">
        <v>21</v>
      </c>
      <c r="F14" s="43" t="s">
        <v>22</v>
      </c>
      <c r="G14" s="43" t="s">
        <v>23</v>
      </c>
      <c r="H14" s="43" t="s">
        <v>24</v>
      </c>
      <c r="I14" s="43" t="s">
        <v>25</v>
      </c>
      <c r="J14" s="66">
        <f ca="1">AJ7</f>
        <v>45231</v>
      </c>
      <c r="K14" s="66">
        <f ca="1">J14+1</f>
        <v>45232</v>
      </c>
      <c r="L14" s="66">
        <f ca="1" t="shared" ref="L14:AN14" si="0">K14+1</f>
        <v>45233</v>
      </c>
      <c r="M14" s="66">
        <f ca="1" t="shared" si="0"/>
        <v>45234</v>
      </c>
      <c r="N14" s="66">
        <f ca="1" t="shared" si="0"/>
        <v>45235</v>
      </c>
      <c r="O14" s="66">
        <f ca="1" t="shared" si="0"/>
        <v>45236</v>
      </c>
      <c r="P14" s="66">
        <f ca="1" t="shared" si="0"/>
        <v>45237</v>
      </c>
      <c r="Q14" s="66">
        <f ca="1" t="shared" si="0"/>
        <v>45238</v>
      </c>
      <c r="R14" s="66">
        <f ca="1" t="shared" si="0"/>
        <v>45239</v>
      </c>
      <c r="S14" s="66">
        <f ca="1" t="shared" si="0"/>
        <v>45240</v>
      </c>
      <c r="T14" s="66">
        <f ca="1" t="shared" si="0"/>
        <v>45241</v>
      </c>
      <c r="U14" s="66">
        <f ca="1" t="shared" si="0"/>
        <v>45242</v>
      </c>
      <c r="V14" s="66">
        <f ca="1" t="shared" si="0"/>
        <v>45243</v>
      </c>
      <c r="W14" s="66">
        <f ca="1" t="shared" si="0"/>
        <v>45244</v>
      </c>
      <c r="X14" s="66">
        <f ca="1" t="shared" si="0"/>
        <v>45245</v>
      </c>
      <c r="Y14" s="66">
        <f ca="1" t="shared" si="0"/>
        <v>45246</v>
      </c>
      <c r="Z14" s="66">
        <f ca="1" t="shared" si="0"/>
        <v>45247</v>
      </c>
      <c r="AA14" s="66">
        <f ca="1" t="shared" si="0"/>
        <v>45248</v>
      </c>
      <c r="AB14" s="66">
        <f ca="1" t="shared" si="0"/>
        <v>45249</v>
      </c>
      <c r="AC14" s="66">
        <f ca="1" t="shared" si="0"/>
        <v>45250</v>
      </c>
      <c r="AD14" s="66">
        <f ca="1" t="shared" si="0"/>
        <v>45251</v>
      </c>
      <c r="AE14" s="66">
        <f ca="1" t="shared" si="0"/>
        <v>45252</v>
      </c>
      <c r="AF14" s="66">
        <f ca="1" t="shared" si="0"/>
        <v>45253</v>
      </c>
      <c r="AG14" s="66">
        <f ca="1" t="shared" si="0"/>
        <v>45254</v>
      </c>
      <c r="AH14" s="66">
        <f ca="1" t="shared" si="0"/>
        <v>45255</v>
      </c>
      <c r="AI14" s="66">
        <f ca="1" t="shared" si="0"/>
        <v>45256</v>
      </c>
      <c r="AJ14" s="66">
        <f ca="1" t="shared" si="0"/>
        <v>45257</v>
      </c>
      <c r="AK14" s="66">
        <f ca="1" t="shared" si="0"/>
        <v>45258</v>
      </c>
      <c r="AL14" s="66">
        <f ca="1" t="shared" si="0"/>
        <v>45259</v>
      </c>
      <c r="AM14" s="66">
        <f ca="1" t="shared" si="0"/>
        <v>45260</v>
      </c>
      <c r="AN14" s="66">
        <f ca="1" t="shared" si="0"/>
        <v>45261</v>
      </c>
    </row>
    <row r="15" s="1" customFormat="1" ht="6" customHeight="1" spans="1:40">
      <c r="A15" s="41"/>
      <c r="B15" s="44">
        <v>1</v>
      </c>
      <c r="C15" s="45" t="s">
        <v>26</v>
      </c>
      <c r="D15" s="45" t="s">
        <v>27</v>
      </c>
      <c r="E15" s="45" t="str">
        <f>IF(C15="","-",IF(H18&lt;&gt;"","完成",IF(G18&lt;&gt;"","进行中","未开始")))</f>
        <v>完成</v>
      </c>
      <c r="F15" s="45" t="s">
        <v>28</v>
      </c>
      <c r="G15" s="46">
        <v>45232</v>
      </c>
      <c r="H15" s="46">
        <v>45238</v>
      </c>
      <c r="I15" s="67">
        <f>IF(H15="","-",H15-G15+1)</f>
        <v>7</v>
      </c>
      <c r="J15" s="68"/>
      <c r="K15" s="68"/>
      <c r="L15" s="68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96"/>
    </row>
    <row r="16" ht="10.05" customHeight="1" spans="2:40">
      <c r="B16" s="44"/>
      <c r="C16" s="47"/>
      <c r="D16" s="47"/>
      <c r="E16" s="47"/>
      <c r="F16" s="47"/>
      <c r="G16" s="48"/>
      <c r="H16" s="48"/>
      <c r="I16" s="70"/>
      <c r="J16" s="71"/>
      <c r="K16" s="71"/>
      <c r="L16" s="7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97"/>
    </row>
    <row r="17" ht="6" customHeight="1" spans="2:40">
      <c r="B17" s="44"/>
      <c r="C17" s="47"/>
      <c r="D17" s="47"/>
      <c r="E17" s="47"/>
      <c r="F17" s="49"/>
      <c r="G17" s="50"/>
      <c r="H17" s="50"/>
      <c r="I17" s="73"/>
      <c r="J17" s="74"/>
      <c r="K17" s="74"/>
      <c r="L17" s="74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98"/>
    </row>
    <row r="18" ht="6" customHeight="1" spans="2:40">
      <c r="B18" s="44"/>
      <c r="C18" s="47"/>
      <c r="D18" s="47"/>
      <c r="E18" s="47"/>
      <c r="F18" s="47" t="s">
        <v>29</v>
      </c>
      <c r="G18" s="48">
        <v>45233</v>
      </c>
      <c r="H18" s="48">
        <v>45236</v>
      </c>
      <c r="I18" s="47">
        <f>IF(H18="","-",H18-G18+1)</f>
        <v>4</v>
      </c>
      <c r="J18" s="76"/>
      <c r="K18" s="74"/>
      <c r="L18" s="74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97"/>
    </row>
    <row r="19" ht="10.05" customHeight="1" spans="2:40">
      <c r="B19" s="44"/>
      <c r="C19" s="47"/>
      <c r="D19" s="47"/>
      <c r="E19" s="47"/>
      <c r="F19" s="47"/>
      <c r="G19" s="48"/>
      <c r="H19" s="48"/>
      <c r="I19" s="47"/>
      <c r="J19" s="72"/>
      <c r="K19" s="72"/>
      <c r="L19" s="72"/>
      <c r="M19" s="72"/>
      <c r="N19" s="72"/>
      <c r="O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97"/>
    </row>
    <row r="20" ht="6" customHeight="1" spans="2:40">
      <c r="B20" s="51"/>
      <c r="C20" s="52"/>
      <c r="D20" s="52"/>
      <c r="E20" s="52"/>
      <c r="F20" s="52"/>
      <c r="G20" s="53"/>
      <c r="H20" s="53"/>
      <c r="I20" s="52"/>
      <c r="J20" s="77"/>
      <c r="K20" s="77"/>
      <c r="L20" s="77"/>
      <c r="M20" s="77"/>
      <c r="N20" s="77"/>
      <c r="O20" s="77"/>
      <c r="P20" s="77"/>
      <c r="Q20" s="77"/>
      <c r="R20" s="77"/>
      <c r="S20" s="72"/>
      <c r="T20" s="72"/>
      <c r="U20" s="72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99"/>
    </row>
    <row r="21" s="1" customFormat="1" ht="6" customHeight="1" spans="1:40">
      <c r="A21" s="41"/>
      <c r="B21" s="44">
        <v>2</v>
      </c>
      <c r="C21" s="45" t="s">
        <v>30</v>
      </c>
      <c r="D21" s="45" t="s">
        <v>31</v>
      </c>
      <c r="E21" s="45" t="str">
        <f>IF(C21="","-",IF(H24&lt;&gt;"","完成",IF(G24&lt;&gt;"","进行中","未开始")))</f>
        <v>完成</v>
      </c>
      <c r="F21" s="45" t="s">
        <v>28</v>
      </c>
      <c r="G21" s="46">
        <v>45234</v>
      </c>
      <c r="H21" s="46">
        <v>45240</v>
      </c>
      <c r="I21" s="45">
        <f>IF(H21="","-",H21-G21+1)</f>
        <v>7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96"/>
    </row>
    <row r="22" ht="10.05" customHeight="1" spans="2:40">
      <c r="B22" s="44"/>
      <c r="C22" s="47"/>
      <c r="D22" s="47"/>
      <c r="E22" s="47"/>
      <c r="F22" s="47"/>
      <c r="G22" s="48"/>
      <c r="H22" s="48"/>
      <c r="I22" s="47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97"/>
    </row>
    <row r="23" ht="6" customHeight="1" spans="2:40">
      <c r="B23" s="44"/>
      <c r="C23" s="47"/>
      <c r="D23" s="47"/>
      <c r="E23" s="47"/>
      <c r="F23" s="49"/>
      <c r="G23" s="50"/>
      <c r="H23" s="50"/>
      <c r="I23" s="49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98"/>
    </row>
    <row r="24" ht="6" customHeight="1" spans="2:40">
      <c r="B24" s="44"/>
      <c r="C24" s="47"/>
      <c r="D24" s="47"/>
      <c r="E24" s="47"/>
      <c r="F24" s="47" t="s">
        <v>29</v>
      </c>
      <c r="G24" s="48">
        <v>45235</v>
      </c>
      <c r="H24" s="48">
        <v>45247</v>
      </c>
      <c r="I24" s="47">
        <f>IF(H24="","-",H24-G24+1)</f>
        <v>13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97"/>
    </row>
    <row r="25" ht="10.05" customHeight="1" spans="2:40">
      <c r="B25" s="44"/>
      <c r="C25" s="47"/>
      <c r="D25" s="47"/>
      <c r="E25" s="47"/>
      <c r="F25" s="47"/>
      <c r="G25" s="48"/>
      <c r="H25" s="48"/>
      <c r="I25" s="47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97"/>
    </row>
    <row r="26" ht="6" customHeight="1" spans="2:40">
      <c r="B26" s="51"/>
      <c r="C26" s="52"/>
      <c r="D26" s="52"/>
      <c r="E26" s="52"/>
      <c r="F26" s="52"/>
      <c r="G26" s="53"/>
      <c r="H26" s="53"/>
      <c r="I26" s="52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99"/>
    </row>
    <row r="27" s="1" customFormat="1" ht="6" customHeight="1" spans="1:40">
      <c r="A27" s="41"/>
      <c r="B27" s="44">
        <v>3</v>
      </c>
      <c r="C27" s="45" t="s">
        <v>32</v>
      </c>
      <c r="D27" s="45" t="s">
        <v>33</v>
      </c>
      <c r="E27" s="45" t="str">
        <f>IF(C27="","-",IF(H30&lt;&gt;"","完成",IF(G30&lt;&gt;"","进行中","未开始")))</f>
        <v>完成</v>
      </c>
      <c r="F27" s="45" t="s">
        <v>28</v>
      </c>
      <c r="G27" s="46">
        <v>45237</v>
      </c>
      <c r="H27" s="46">
        <v>45247</v>
      </c>
      <c r="I27" s="45">
        <f>IF(H27="","-",H27-G27+1)</f>
        <v>11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96"/>
    </row>
    <row r="28" ht="10.05" customHeight="1" spans="2:40">
      <c r="B28" s="44"/>
      <c r="C28" s="47"/>
      <c r="D28" s="47"/>
      <c r="E28" s="47"/>
      <c r="F28" s="47"/>
      <c r="G28" s="48"/>
      <c r="H28" s="48"/>
      <c r="I28" s="47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97"/>
    </row>
    <row r="29" ht="6" customHeight="1" spans="2:40">
      <c r="B29" s="44"/>
      <c r="C29" s="47"/>
      <c r="D29" s="47"/>
      <c r="E29" s="47"/>
      <c r="F29" s="49"/>
      <c r="G29" s="50"/>
      <c r="H29" s="50"/>
      <c r="I29" s="49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98"/>
    </row>
    <row r="30" ht="6" customHeight="1" spans="2:40">
      <c r="B30" s="44"/>
      <c r="C30" s="47"/>
      <c r="D30" s="47"/>
      <c r="E30" s="47"/>
      <c r="F30" s="47" t="s">
        <v>29</v>
      </c>
      <c r="G30" s="48">
        <v>45236</v>
      </c>
      <c r="H30" s="48">
        <v>45249</v>
      </c>
      <c r="I30" s="47">
        <f>IF(H30="","-",H30-G30+1)</f>
        <v>14</v>
      </c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97"/>
    </row>
    <row r="31" ht="10.05" customHeight="1" spans="2:40">
      <c r="B31" s="44"/>
      <c r="C31" s="47"/>
      <c r="D31" s="47"/>
      <c r="E31" s="47"/>
      <c r="F31" s="47"/>
      <c r="G31" s="48"/>
      <c r="H31" s="48"/>
      <c r="I31" s="47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97"/>
    </row>
    <row r="32" ht="6" customHeight="1" spans="2:40">
      <c r="B32" s="51"/>
      <c r="C32" s="52"/>
      <c r="D32" s="52"/>
      <c r="E32" s="52"/>
      <c r="F32" s="52"/>
      <c r="G32" s="53"/>
      <c r="H32" s="53"/>
      <c r="I32" s="52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99"/>
    </row>
    <row r="33" s="1" customFormat="1" ht="6" customHeight="1" spans="1:40">
      <c r="A33" s="41"/>
      <c r="B33" s="44">
        <v>4</v>
      </c>
      <c r="C33" s="45" t="s">
        <v>34</v>
      </c>
      <c r="D33" s="45" t="s">
        <v>35</v>
      </c>
      <c r="E33" s="45" t="str">
        <f>IF(C33="","-",IF(H36&lt;&gt;"","完成",IF(G36&lt;&gt;"","进行中","未开始")))</f>
        <v>完成</v>
      </c>
      <c r="F33" s="45" t="s">
        <v>28</v>
      </c>
      <c r="G33" s="46">
        <v>45207</v>
      </c>
      <c r="H33" s="46">
        <v>45214</v>
      </c>
      <c r="I33" s="45">
        <f>IF(H33="","-",H33-G33+1)</f>
        <v>8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96"/>
    </row>
    <row r="34" ht="10.05" customHeight="1" spans="2:40">
      <c r="B34" s="44"/>
      <c r="C34" s="47"/>
      <c r="D34" s="47"/>
      <c r="E34" s="47"/>
      <c r="F34" s="47"/>
      <c r="G34" s="48"/>
      <c r="H34" s="48"/>
      <c r="I34" s="47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97"/>
    </row>
    <row r="35" ht="6" customHeight="1" spans="2:40">
      <c r="B35" s="44"/>
      <c r="C35" s="47"/>
      <c r="D35" s="47"/>
      <c r="E35" s="47"/>
      <c r="F35" s="49"/>
      <c r="G35" s="50"/>
      <c r="H35" s="50"/>
      <c r="I35" s="4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98"/>
    </row>
    <row r="36" ht="6" customHeight="1" spans="2:40">
      <c r="B36" s="44"/>
      <c r="C36" s="47"/>
      <c r="D36" s="47"/>
      <c r="E36" s="47"/>
      <c r="F36" s="47" t="s">
        <v>29</v>
      </c>
      <c r="G36" s="48">
        <v>45208</v>
      </c>
      <c r="H36" s="48">
        <v>45213</v>
      </c>
      <c r="I36" s="47">
        <f>IF(H36="","-",H36-G36+1)</f>
        <v>6</v>
      </c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97"/>
    </row>
    <row r="37" ht="10.05" customHeight="1" spans="2:40">
      <c r="B37" s="44"/>
      <c r="C37" s="47"/>
      <c r="D37" s="47"/>
      <c r="E37" s="47"/>
      <c r="F37" s="47"/>
      <c r="G37" s="48"/>
      <c r="H37" s="48"/>
      <c r="I37" s="47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97"/>
    </row>
    <row r="38" ht="6" customHeight="1" spans="2:40">
      <c r="B38" s="51"/>
      <c r="C38" s="52"/>
      <c r="D38" s="52"/>
      <c r="E38" s="52"/>
      <c r="F38" s="52"/>
      <c r="G38" s="53"/>
      <c r="H38" s="53"/>
      <c r="I38" s="52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99"/>
    </row>
    <row r="39" s="1" customFormat="1" ht="6" customHeight="1" spans="1:40">
      <c r="A39" s="41"/>
      <c r="B39" s="44">
        <v>5</v>
      </c>
      <c r="C39" s="45" t="s">
        <v>36</v>
      </c>
      <c r="D39" s="45" t="s">
        <v>37</v>
      </c>
      <c r="E39" s="45" t="s">
        <v>3</v>
      </c>
      <c r="F39" s="45" t="s">
        <v>28</v>
      </c>
      <c r="G39" s="46">
        <v>45210</v>
      </c>
      <c r="H39" s="46">
        <v>45221</v>
      </c>
      <c r="I39" s="45">
        <f>IF(H39="","-",H39-G39+1)</f>
        <v>12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96"/>
    </row>
    <row r="40" ht="10.05" customHeight="1" spans="2:40">
      <c r="B40" s="44"/>
      <c r="C40" s="47"/>
      <c r="D40" s="47"/>
      <c r="E40" s="47"/>
      <c r="F40" s="47"/>
      <c r="G40" s="48"/>
      <c r="H40" s="48"/>
      <c r="I40" s="47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97"/>
    </row>
    <row r="41" ht="6" customHeight="1" spans="2:40">
      <c r="B41" s="44"/>
      <c r="C41" s="47"/>
      <c r="D41" s="47"/>
      <c r="E41" s="47"/>
      <c r="F41" s="49"/>
      <c r="G41" s="50"/>
      <c r="H41" s="50"/>
      <c r="I41" s="49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98"/>
    </row>
    <row r="42" ht="6" customHeight="1" spans="2:40">
      <c r="B42" s="44"/>
      <c r="C42" s="47"/>
      <c r="D42" s="47"/>
      <c r="E42" s="47"/>
      <c r="F42" s="47" t="s">
        <v>29</v>
      </c>
      <c r="G42" s="48">
        <v>45212</v>
      </c>
      <c r="H42" s="48">
        <v>45224</v>
      </c>
      <c r="I42" s="47">
        <f>IF(H42="","-",H42-G42+1)</f>
        <v>13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7"/>
    </row>
    <row r="43" ht="10.05" customHeight="1" spans="2:40">
      <c r="B43" s="44"/>
      <c r="C43" s="47"/>
      <c r="D43" s="47"/>
      <c r="E43" s="47"/>
      <c r="F43" s="47"/>
      <c r="G43" s="48"/>
      <c r="H43" s="48"/>
      <c r="I43" s="47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97"/>
    </row>
    <row r="44" ht="6" customHeight="1" spans="2:40">
      <c r="B44" s="51"/>
      <c r="C44" s="52"/>
      <c r="D44" s="52"/>
      <c r="E44" s="52"/>
      <c r="F44" s="52"/>
      <c r="G44" s="53"/>
      <c r="H44" s="53"/>
      <c r="I44" s="52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99"/>
    </row>
    <row r="45" s="1" customFormat="1" ht="6" customHeight="1" spans="1:40">
      <c r="A45" s="41"/>
      <c r="B45" s="44">
        <v>6</v>
      </c>
      <c r="C45" s="45" t="s">
        <v>38</v>
      </c>
      <c r="D45" s="45" t="s">
        <v>39</v>
      </c>
      <c r="E45" s="45" t="str">
        <f>IF(C45="","-",IF(H48&lt;&gt;"","完成",IF(G48&lt;&gt;"","进行中","未开始")))</f>
        <v>完成</v>
      </c>
      <c r="F45" s="45" t="s">
        <v>28</v>
      </c>
      <c r="G45" s="46">
        <v>45203</v>
      </c>
      <c r="H45" s="46">
        <v>45209</v>
      </c>
      <c r="I45" s="45">
        <f>IF(H45="","-",H45-G45+1)</f>
        <v>7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96"/>
    </row>
    <row r="46" ht="10.05" customHeight="1" spans="2:40">
      <c r="B46" s="44"/>
      <c r="C46" s="47"/>
      <c r="D46" s="47"/>
      <c r="E46" s="47"/>
      <c r="F46" s="47"/>
      <c r="G46" s="48"/>
      <c r="H46" s="48"/>
      <c r="I46" s="47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97"/>
    </row>
    <row r="47" ht="6" customHeight="1" spans="2:40">
      <c r="B47" s="44"/>
      <c r="C47" s="47"/>
      <c r="D47" s="47"/>
      <c r="E47" s="47"/>
      <c r="F47" s="49"/>
      <c r="G47" s="50"/>
      <c r="H47" s="50"/>
      <c r="I47" s="49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98"/>
    </row>
    <row r="48" ht="6" customHeight="1" spans="2:40">
      <c r="B48" s="44"/>
      <c r="C48" s="47"/>
      <c r="D48" s="47"/>
      <c r="E48" s="47"/>
      <c r="F48" s="47" t="s">
        <v>29</v>
      </c>
      <c r="G48" s="48">
        <v>45204</v>
      </c>
      <c r="H48" s="48">
        <v>45211</v>
      </c>
      <c r="I48" s="47">
        <f>IF(H48="","-",H48-G48+1)</f>
        <v>8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97"/>
    </row>
    <row r="49" ht="10.05" customHeight="1" spans="2:40">
      <c r="B49" s="44"/>
      <c r="C49" s="47"/>
      <c r="D49" s="47"/>
      <c r="E49" s="47"/>
      <c r="F49" s="47"/>
      <c r="G49" s="48"/>
      <c r="H49" s="48"/>
      <c r="I49" s="47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97"/>
    </row>
    <row r="50" ht="6" customHeight="1" spans="2:40">
      <c r="B50" s="51"/>
      <c r="C50" s="52"/>
      <c r="D50" s="52"/>
      <c r="E50" s="52"/>
      <c r="F50" s="52"/>
      <c r="G50" s="53"/>
      <c r="H50" s="53"/>
      <c r="I50" s="52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99"/>
    </row>
    <row r="51" s="1" customFormat="1" ht="6" customHeight="1" spans="1:40">
      <c r="A51" s="41"/>
      <c r="B51" s="44">
        <v>7</v>
      </c>
      <c r="C51" s="45" t="s">
        <v>40</v>
      </c>
      <c r="D51" s="45" t="s">
        <v>27</v>
      </c>
      <c r="E51" s="45" t="s">
        <v>3</v>
      </c>
      <c r="F51" s="45" t="s">
        <v>28</v>
      </c>
      <c r="G51" s="46">
        <v>45220</v>
      </c>
      <c r="H51" s="46">
        <v>45226</v>
      </c>
      <c r="I51" s="45">
        <f>IF(H51="","-",H51-G51+1)</f>
        <v>7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96"/>
    </row>
    <row r="52" ht="10.05" customHeight="1" spans="2:40">
      <c r="B52" s="44"/>
      <c r="C52" s="47"/>
      <c r="D52" s="47"/>
      <c r="E52" s="47"/>
      <c r="F52" s="47"/>
      <c r="G52" s="48"/>
      <c r="H52" s="48"/>
      <c r="I52" s="47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97"/>
    </row>
    <row r="53" ht="6" customHeight="1" spans="2:40">
      <c r="B53" s="44"/>
      <c r="C53" s="47"/>
      <c r="D53" s="47"/>
      <c r="E53" s="47"/>
      <c r="F53" s="49"/>
      <c r="G53" s="50"/>
      <c r="H53" s="50"/>
      <c r="I53" s="49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98"/>
    </row>
    <row r="54" ht="6" customHeight="1" spans="2:40">
      <c r="B54" s="44"/>
      <c r="C54" s="47"/>
      <c r="D54" s="47"/>
      <c r="E54" s="47"/>
      <c r="F54" s="47" t="s">
        <v>29</v>
      </c>
      <c r="G54" s="48">
        <v>45223</v>
      </c>
      <c r="H54" s="48">
        <v>45228</v>
      </c>
      <c r="I54" s="47">
        <f>IF(H54="","-",H54-G54+1)</f>
        <v>6</v>
      </c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97"/>
    </row>
    <row r="55" ht="10.05" customHeight="1" spans="2:40">
      <c r="B55" s="44"/>
      <c r="C55" s="47"/>
      <c r="D55" s="47"/>
      <c r="E55" s="47"/>
      <c r="F55" s="47"/>
      <c r="G55" s="48"/>
      <c r="H55" s="48"/>
      <c r="I55" s="47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97"/>
    </row>
    <row r="56" ht="6" customHeight="1" spans="2:40">
      <c r="B56" s="51"/>
      <c r="C56" s="52"/>
      <c r="D56" s="52"/>
      <c r="E56" s="52"/>
      <c r="F56" s="52"/>
      <c r="G56" s="53"/>
      <c r="H56" s="53"/>
      <c r="I56" s="52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99"/>
    </row>
    <row r="57" s="1" customFormat="1" ht="6" customHeight="1" spans="1:40">
      <c r="A57" s="41"/>
      <c r="B57" s="44">
        <v>8</v>
      </c>
      <c r="C57" s="45" t="s">
        <v>41</v>
      </c>
      <c r="D57" s="45" t="s">
        <v>31</v>
      </c>
      <c r="E57" s="45" t="s">
        <v>3</v>
      </c>
      <c r="F57" s="45" t="s">
        <v>28</v>
      </c>
      <c r="G57" s="46">
        <v>45213</v>
      </c>
      <c r="H57" s="46">
        <v>45229</v>
      </c>
      <c r="I57" s="45">
        <f>IF(H57="","-",H57-G57+1)</f>
        <v>17</v>
      </c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96"/>
    </row>
    <row r="58" ht="10.05" customHeight="1" spans="2:40">
      <c r="B58" s="44"/>
      <c r="C58" s="47"/>
      <c r="D58" s="47"/>
      <c r="E58" s="47"/>
      <c r="F58" s="47"/>
      <c r="G58" s="48"/>
      <c r="H58" s="48"/>
      <c r="I58" s="47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97"/>
    </row>
    <row r="59" ht="6" customHeight="1" spans="2:40">
      <c r="B59" s="44"/>
      <c r="C59" s="47"/>
      <c r="D59" s="47"/>
      <c r="E59" s="47"/>
      <c r="F59" s="49"/>
      <c r="G59" s="50"/>
      <c r="H59" s="50"/>
      <c r="I59" s="49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98"/>
    </row>
    <row r="60" ht="6" customHeight="1" spans="2:40">
      <c r="B60" s="44"/>
      <c r="C60" s="47"/>
      <c r="D60" s="47"/>
      <c r="E60" s="47"/>
      <c r="F60" s="47" t="s">
        <v>29</v>
      </c>
      <c r="G60" s="48">
        <v>45214</v>
      </c>
      <c r="H60" s="48">
        <v>45230</v>
      </c>
      <c r="I60" s="47">
        <f>IF(H60="","-",H60-G60+1)</f>
        <v>17</v>
      </c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97"/>
    </row>
    <row r="61" ht="10.05" customHeight="1" spans="2:40">
      <c r="B61" s="44"/>
      <c r="C61" s="47"/>
      <c r="D61" s="47"/>
      <c r="E61" s="47"/>
      <c r="F61" s="47"/>
      <c r="G61" s="48"/>
      <c r="H61" s="48"/>
      <c r="I61" s="47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97"/>
    </row>
    <row r="62" ht="6" customHeight="1" spans="2:40">
      <c r="B62" s="51"/>
      <c r="C62" s="52"/>
      <c r="D62" s="52"/>
      <c r="E62" s="52"/>
      <c r="F62" s="52"/>
      <c r="G62" s="53"/>
      <c r="H62" s="53"/>
      <c r="I62" s="52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99"/>
    </row>
    <row r="63" s="1" customFormat="1" ht="6" customHeight="1" spans="1:40">
      <c r="A63" s="41"/>
      <c r="B63" s="44">
        <v>9</v>
      </c>
      <c r="C63" s="45" t="s">
        <v>42</v>
      </c>
      <c r="D63" s="45" t="s">
        <v>39</v>
      </c>
      <c r="E63" s="45" t="s">
        <v>4</v>
      </c>
      <c r="F63" s="45" t="s">
        <v>28</v>
      </c>
      <c r="G63" s="46">
        <v>45225</v>
      </c>
      <c r="H63" s="46">
        <v>45230</v>
      </c>
      <c r="I63" s="45">
        <f>IF(H63="","-",H63-G63+1)</f>
        <v>6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96"/>
    </row>
    <row r="64" ht="10.05" customHeight="1" spans="2:40">
      <c r="B64" s="44"/>
      <c r="C64" s="47"/>
      <c r="D64" s="47"/>
      <c r="E64" s="47"/>
      <c r="F64" s="47"/>
      <c r="G64" s="48"/>
      <c r="H64" s="48"/>
      <c r="I64" s="47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97"/>
    </row>
    <row r="65" ht="6" customHeight="1" spans="2:40">
      <c r="B65" s="44"/>
      <c r="C65" s="47"/>
      <c r="D65" s="47"/>
      <c r="E65" s="47"/>
      <c r="F65" s="49"/>
      <c r="G65" s="50"/>
      <c r="H65" s="50"/>
      <c r="I65" s="49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98"/>
    </row>
    <row r="66" ht="6" customHeight="1" spans="2:40">
      <c r="B66" s="44"/>
      <c r="C66" s="47"/>
      <c r="D66" s="47"/>
      <c r="E66" s="47"/>
      <c r="F66" s="47" t="s">
        <v>29</v>
      </c>
      <c r="G66" s="48">
        <v>45225</v>
      </c>
      <c r="H66" s="48">
        <v>45230</v>
      </c>
      <c r="I66" s="47">
        <f>IF(H66="","-",H66-G66+1)</f>
        <v>6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97"/>
    </row>
    <row r="67" ht="10.05" customHeight="1" spans="2:40">
      <c r="B67" s="44"/>
      <c r="C67" s="47"/>
      <c r="D67" s="47"/>
      <c r="E67" s="47"/>
      <c r="F67" s="47"/>
      <c r="G67" s="48"/>
      <c r="H67" s="48"/>
      <c r="I67" s="47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97"/>
    </row>
    <row r="68" ht="6" customHeight="1" spans="2:40">
      <c r="B68" s="51"/>
      <c r="C68" s="52"/>
      <c r="D68" s="52"/>
      <c r="E68" s="52"/>
      <c r="F68" s="52"/>
      <c r="G68" s="53"/>
      <c r="H68" s="53"/>
      <c r="I68" s="52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99"/>
    </row>
    <row r="69" s="1" customFormat="1" ht="6" customHeight="1" spans="1:40">
      <c r="A69" s="41"/>
      <c r="B69" s="44">
        <v>10</v>
      </c>
      <c r="C69" s="45"/>
      <c r="D69" s="45"/>
      <c r="E69" s="45" t="str">
        <f>IF(C69="","-",IF(H72&lt;&gt;"","完成",IF(G72&lt;&gt;"","进行中","未开始")))</f>
        <v>-</v>
      </c>
      <c r="F69" s="45" t="s">
        <v>28</v>
      </c>
      <c r="G69" s="46"/>
      <c r="H69" s="46"/>
      <c r="I69" s="45" t="str">
        <f>IF(H69="","-",H69-G69+1)</f>
        <v>-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96"/>
    </row>
    <row r="70" ht="10.05" customHeight="1" spans="2:40">
      <c r="B70" s="44"/>
      <c r="C70" s="47"/>
      <c r="D70" s="47"/>
      <c r="E70" s="47"/>
      <c r="F70" s="47"/>
      <c r="G70" s="48"/>
      <c r="H70" s="48"/>
      <c r="I70" s="47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97"/>
    </row>
    <row r="71" ht="6" customHeight="1" spans="2:40">
      <c r="B71" s="44"/>
      <c r="C71" s="47"/>
      <c r="D71" s="47"/>
      <c r="E71" s="47"/>
      <c r="F71" s="49"/>
      <c r="G71" s="50"/>
      <c r="H71" s="50"/>
      <c r="I71" s="49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98"/>
    </row>
    <row r="72" ht="6" customHeight="1" spans="2:40">
      <c r="B72" s="44"/>
      <c r="C72" s="47"/>
      <c r="D72" s="47"/>
      <c r="E72" s="47"/>
      <c r="F72" s="47" t="s">
        <v>29</v>
      </c>
      <c r="G72" s="48"/>
      <c r="H72" s="48"/>
      <c r="I72" s="47" t="str">
        <f>IF(H72="","-",H72-G72+1)</f>
        <v>-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97"/>
    </row>
    <row r="73" ht="10.05" customHeight="1" spans="2:40">
      <c r="B73" s="44"/>
      <c r="C73" s="47"/>
      <c r="D73" s="47"/>
      <c r="E73" s="47"/>
      <c r="F73" s="47"/>
      <c r="G73" s="48"/>
      <c r="H73" s="48"/>
      <c r="I73" s="47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97"/>
    </row>
    <row r="74" ht="6" customHeight="1" spans="2:40">
      <c r="B74" s="51"/>
      <c r="C74" s="52"/>
      <c r="D74" s="52"/>
      <c r="E74" s="52"/>
      <c r="F74" s="52"/>
      <c r="G74" s="53"/>
      <c r="H74" s="53"/>
      <c r="I74" s="52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99"/>
    </row>
    <row r="75" s="1" customFormat="1" ht="6" customHeight="1" spans="1:40">
      <c r="A75" s="41"/>
      <c r="B75" s="44">
        <v>11</v>
      </c>
      <c r="C75" s="45"/>
      <c r="D75" s="45"/>
      <c r="E75" s="45" t="str">
        <f>IF(C75="","-",IF(H78&lt;&gt;"","完成",IF(G78&lt;&gt;"","进行中","未开始")))</f>
        <v>-</v>
      </c>
      <c r="F75" s="45" t="s">
        <v>28</v>
      </c>
      <c r="G75" s="46"/>
      <c r="H75" s="46"/>
      <c r="I75" s="45" t="str">
        <f>IF(H75="","-",H75-G75+1)</f>
        <v>-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96"/>
    </row>
    <row r="76" ht="10.05" customHeight="1" spans="2:40">
      <c r="B76" s="44"/>
      <c r="C76" s="47"/>
      <c r="D76" s="47"/>
      <c r="E76" s="47"/>
      <c r="F76" s="47"/>
      <c r="G76" s="48"/>
      <c r="H76" s="48"/>
      <c r="I76" s="47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97"/>
    </row>
    <row r="77" ht="6" customHeight="1" spans="2:40">
      <c r="B77" s="44"/>
      <c r="C77" s="47"/>
      <c r="D77" s="47"/>
      <c r="E77" s="47"/>
      <c r="F77" s="49"/>
      <c r="G77" s="50"/>
      <c r="H77" s="50"/>
      <c r="I77" s="49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98"/>
    </row>
    <row r="78" ht="6" customHeight="1" spans="2:40">
      <c r="B78" s="44"/>
      <c r="C78" s="47"/>
      <c r="D78" s="47"/>
      <c r="E78" s="47"/>
      <c r="F78" s="47" t="s">
        <v>29</v>
      </c>
      <c r="G78" s="48"/>
      <c r="H78" s="48"/>
      <c r="I78" s="47" t="str">
        <f>IF(H78="","-",H78-G78+1)</f>
        <v>-</v>
      </c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97"/>
    </row>
    <row r="79" ht="10.05" customHeight="1" spans="2:40">
      <c r="B79" s="44"/>
      <c r="C79" s="47"/>
      <c r="D79" s="47"/>
      <c r="E79" s="47"/>
      <c r="F79" s="47"/>
      <c r="G79" s="48"/>
      <c r="H79" s="48"/>
      <c r="I79" s="47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97"/>
    </row>
    <row r="80" ht="6" customHeight="1" spans="2:40">
      <c r="B80" s="51"/>
      <c r="C80" s="52"/>
      <c r="D80" s="52"/>
      <c r="E80" s="52"/>
      <c r="F80" s="52"/>
      <c r="G80" s="53"/>
      <c r="H80" s="53"/>
      <c r="I80" s="52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99"/>
    </row>
    <row r="81" s="1" customFormat="1" ht="6" customHeight="1" spans="1:40">
      <c r="A81" s="41"/>
      <c r="B81" s="44">
        <v>12</v>
      </c>
      <c r="C81" s="45"/>
      <c r="D81" s="45"/>
      <c r="E81" s="45" t="str">
        <f>IF(C81="","-",IF(H84&lt;&gt;"","完成",IF(G84&lt;&gt;"","进行中","未开始")))</f>
        <v>-</v>
      </c>
      <c r="F81" s="45" t="s">
        <v>28</v>
      </c>
      <c r="G81" s="46"/>
      <c r="H81" s="46"/>
      <c r="I81" s="45" t="str">
        <f>IF(H81="","-",H81-G81+1)</f>
        <v>-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96"/>
    </row>
    <row r="82" ht="10.05" customHeight="1" spans="2:40">
      <c r="B82" s="44"/>
      <c r="C82" s="47"/>
      <c r="D82" s="47"/>
      <c r="E82" s="47"/>
      <c r="F82" s="47"/>
      <c r="G82" s="48"/>
      <c r="H82" s="48"/>
      <c r="I82" s="47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97"/>
    </row>
    <row r="83" ht="6" customHeight="1" spans="2:40">
      <c r="B83" s="44"/>
      <c r="C83" s="47"/>
      <c r="D83" s="47"/>
      <c r="E83" s="47"/>
      <c r="F83" s="49"/>
      <c r="G83" s="50"/>
      <c r="H83" s="50"/>
      <c r="I83" s="49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98"/>
    </row>
    <row r="84" ht="6" customHeight="1" spans="2:40">
      <c r="B84" s="44"/>
      <c r="C84" s="47"/>
      <c r="D84" s="47"/>
      <c r="E84" s="47"/>
      <c r="F84" s="47" t="s">
        <v>29</v>
      </c>
      <c r="G84" s="48"/>
      <c r="H84" s="48"/>
      <c r="I84" s="47" t="str">
        <f>IF(H84="","-",H84-G84+1)</f>
        <v>-</v>
      </c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97"/>
    </row>
    <row r="85" ht="10.05" customHeight="1" spans="2:40">
      <c r="B85" s="44"/>
      <c r="C85" s="47"/>
      <c r="D85" s="47"/>
      <c r="E85" s="47"/>
      <c r="F85" s="47"/>
      <c r="G85" s="48"/>
      <c r="H85" s="48"/>
      <c r="I85" s="47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97"/>
    </row>
    <row r="86" ht="6" customHeight="1" spans="2:40">
      <c r="B86" s="51"/>
      <c r="C86" s="52"/>
      <c r="D86" s="52"/>
      <c r="E86" s="52"/>
      <c r="F86" s="52"/>
      <c r="G86" s="53"/>
      <c r="H86" s="53"/>
      <c r="I86" s="52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99"/>
    </row>
    <row r="87" s="1" customFormat="1" ht="6" customHeight="1" spans="1:40">
      <c r="A87" s="41"/>
      <c r="B87" s="44">
        <v>13</v>
      </c>
      <c r="C87" s="45"/>
      <c r="D87" s="45"/>
      <c r="E87" s="45" t="str">
        <f>IF(C87="","-",IF(H90&lt;&gt;"","完成",IF(G90&lt;&gt;"","进行中","未开始")))</f>
        <v>-</v>
      </c>
      <c r="F87" s="45" t="s">
        <v>28</v>
      </c>
      <c r="G87" s="46"/>
      <c r="H87" s="46"/>
      <c r="I87" s="45" t="str">
        <f>IF(H87="","-",H87-G87+1)</f>
        <v>-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96"/>
    </row>
    <row r="88" ht="10.05" customHeight="1" spans="2:40">
      <c r="B88" s="44"/>
      <c r="C88" s="47"/>
      <c r="D88" s="47"/>
      <c r="E88" s="47"/>
      <c r="F88" s="47"/>
      <c r="G88" s="48"/>
      <c r="H88" s="48"/>
      <c r="I88" s="47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97"/>
    </row>
    <row r="89" ht="6" customHeight="1" spans="2:40">
      <c r="B89" s="44"/>
      <c r="C89" s="47"/>
      <c r="D89" s="47"/>
      <c r="E89" s="47"/>
      <c r="F89" s="49"/>
      <c r="G89" s="50"/>
      <c r="H89" s="50"/>
      <c r="I89" s="49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98"/>
    </row>
    <row r="90" ht="6" customHeight="1" spans="2:40">
      <c r="B90" s="44"/>
      <c r="C90" s="47"/>
      <c r="D90" s="47"/>
      <c r="E90" s="47"/>
      <c r="F90" s="47" t="s">
        <v>29</v>
      </c>
      <c r="G90" s="48"/>
      <c r="H90" s="48"/>
      <c r="I90" s="47" t="str">
        <f>IF(H90="","-",H90-G90+1)</f>
        <v>-</v>
      </c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97"/>
    </row>
    <row r="91" ht="10.05" customHeight="1" spans="2:40">
      <c r="B91" s="44"/>
      <c r="C91" s="47"/>
      <c r="D91" s="47"/>
      <c r="E91" s="47"/>
      <c r="F91" s="47"/>
      <c r="G91" s="48"/>
      <c r="H91" s="48"/>
      <c r="I91" s="47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97"/>
    </row>
    <row r="92" ht="6" customHeight="1" spans="2:40">
      <c r="B92" s="51"/>
      <c r="C92" s="52"/>
      <c r="D92" s="52"/>
      <c r="E92" s="52"/>
      <c r="F92" s="52"/>
      <c r="G92" s="53"/>
      <c r="H92" s="53"/>
      <c r="I92" s="52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99"/>
    </row>
    <row r="93" s="1" customFormat="1" ht="6" customHeight="1" spans="1:40">
      <c r="A93" s="41"/>
      <c r="B93" s="44">
        <v>14</v>
      </c>
      <c r="C93" s="45"/>
      <c r="D93" s="45"/>
      <c r="E93" s="45" t="str">
        <f>IF(C93="","-",IF(H96&lt;&gt;"","完成",IF(G96&lt;&gt;"","进行中","未开始")))</f>
        <v>-</v>
      </c>
      <c r="F93" s="45" t="s">
        <v>28</v>
      </c>
      <c r="G93" s="46"/>
      <c r="H93" s="46"/>
      <c r="I93" s="45" t="str">
        <f>IF(H93="","-",H93-G93+1)</f>
        <v>-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96"/>
    </row>
    <row r="94" ht="10.05" customHeight="1" spans="2:40">
      <c r="B94" s="44"/>
      <c r="C94" s="47"/>
      <c r="D94" s="47"/>
      <c r="E94" s="47"/>
      <c r="F94" s="47"/>
      <c r="G94" s="48"/>
      <c r="H94" s="48"/>
      <c r="I94" s="47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97"/>
    </row>
    <row r="95" ht="6" customHeight="1" spans="2:40">
      <c r="B95" s="44"/>
      <c r="C95" s="47"/>
      <c r="D95" s="47"/>
      <c r="E95" s="47"/>
      <c r="F95" s="49"/>
      <c r="G95" s="50"/>
      <c r="H95" s="50"/>
      <c r="I95" s="49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98"/>
    </row>
    <row r="96" ht="6" customHeight="1" spans="2:40">
      <c r="B96" s="44"/>
      <c r="C96" s="47"/>
      <c r="D96" s="47"/>
      <c r="E96" s="47"/>
      <c r="F96" s="47" t="s">
        <v>29</v>
      </c>
      <c r="G96" s="48"/>
      <c r="H96" s="48"/>
      <c r="I96" s="47" t="str">
        <f>IF(H96="","-",H96-G96+1)</f>
        <v>-</v>
      </c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97"/>
    </row>
    <row r="97" ht="10.05" customHeight="1" spans="2:40">
      <c r="B97" s="44"/>
      <c r="C97" s="47"/>
      <c r="D97" s="47"/>
      <c r="E97" s="47"/>
      <c r="F97" s="47"/>
      <c r="G97" s="48"/>
      <c r="H97" s="48"/>
      <c r="I97" s="47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97"/>
    </row>
    <row r="98" ht="6" customHeight="1" spans="2:40">
      <c r="B98" s="51"/>
      <c r="C98" s="52"/>
      <c r="D98" s="52"/>
      <c r="E98" s="52"/>
      <c r="F98" s="52"/>
      <c r="G98" s="53"/>
      <c r="H98" s="53"/>
      <c r="I98" s="52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99"/>
    </row>
    <row r="99" s="1" customFormat="1" ht="6" customHeight="1" spans="1:40">
      <c r="A99" s="41"/>
      <c r="B99" s="44">
        <v>15</v>
      </c>
      <c r="C99" s="45"/>
      <c r="D99" s="45"/>
      <c r="E99" s="45" t="str">
        <f>IF(C99="","-",IF(H102&lt;&gt;"","完成",IF(G102&lt;&gt;"","进行中","未开始")))</f>
        <v>-</v>
      </c>
      <c r="F99" s="45" t="s">
        <v>28</v>
      </c>
      <c r="G99" s="46"/>
      <c r="H99" s="46"/>
      <c r="I99" s="45" t="str">
        <f>IF(H99="","-",H99-G99+1)</f>
        <v>-</v>
      </c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96"/>
    </row>
    <row r="100" ht="10.05" customHeight="1" spans="2:40">
      <c r="B100" s="44"/>
      <c r="C100" s="47"/>
      <c r="D100" s="47"/>
      <c r="E100" s="47"/>
      <c r="F100" s="47"/>
      <c r="G100" s="48"/>
      <c r="H100" s="48"/>
      <c r="I100" s="47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97"/>
    </row>
    <row r="101" ht="6" customHeight="1" spans="2:40">
      <c r="B101" s="44"/>
      <c r="C101" s="47"/>
      <c r="D101" s="47"/>
      <c r="E101" s="47"/>
      <c r="F101" s="49"/>
      <c r="G101" s="50"/>
      <c r="H101" s="50"/>
      <c r="I101" s="49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98"/>
    </row>
    <row r="102" ht="6" customHeight="1" spans="2:40">
      <c r="B102" s="44"/>
      <c r="C102" s="47"/>
      <c r="D102" s="47"/>
      <c r="E102" s="47"/>
      <c r="F102" s="47" t="s">
        <v>29</v>
      </c>
      <c r="G102" s="48"/>
      <c r="H102" s="48"/>
      <c r="I102" s="47" t="str">
        <f>IF(H102="","-",H102-G102+1)</f>
        <v>-</v>
      </c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97"/>
    </row>
    <row r="103" ht="10.05" customHeight="1" spans="2:40">
      <c r="B103" s="44"/>
      <c r="C103" s="47"/>
      <c r="D103" s="47"/>
      <c r="E103" s="47"/>
      <c r="F103" s="47"/>
      <c r="G103" s="48"/>
      <c r="H103" s="48"/>
      <c r="I103" s="4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97"/>
    </row>
    <row r="104" ht="6" customHeight="1" spans="2:40">
      <c r="B104" s="51"/>
      <c r="C104" s="52"/>
      <c r="D104" s="52"/>
      <c r="E104" s="52"/>
      <c r="F104" s="52"/>
      <c r="G104" s="53"/>
      <c r="H104" s="53"/>
      <c r="I104" s="52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99"/>
    </row>
    <row r="105" s="1" customFormat="1" ht="6" customHeight="1" spans="1:40">
      <c r="A105" s="41"/>
      <c r="B105" s="44">
        <v>16</v>
      </c>
      <c r="C105" s="45"/>
      <c r="D105" s="45"/>
      <c r="E105" s="45" t="str">
        <f>IF(C105="","-",IF(H108&lt;&gt;"","完成",IF(G108&lt;&gt;"","进行中","未开始")))</f>
        <v>-</v>
      </c>
      <c r="F105" s="45" t="s">
        <v>28</v>
      </c>
      <c r="G105" s="46"/>
      <c r="H105" s="46"/>
      <c r="I105" s="45" t="str">
        <f>IF(H105="","-",H105-G105+1)</f>
        <v>-</v>
      </c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96"/>
    </row>
    <row r="106" ht="10.05" customHeight="1" spans="2:40">
      <c r="B106" s="44"/>
      <c r="C106" s="47"/>
      <c r="D106" s="47"/>
      <c r="E106" s="47"/>
      <c r="F106" s="47"/>
      <c r="G106" s="48"/>
      <c r="H106" s="48"/>
      <c r="I106" s="4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97"/>
    </row>
    <row r="107" ht="6" customHeight="1" spans="2:40">
      <c r="B107" s="44"/>
      <c r="C107" s="47"/>
      <c r="D107" s="47"/>
      <c r="E107" s="47"/>
      <c r="F107" s="49"/>
      <c r="G107" s="50"/>
      <c r="H107" s="50"/>
      <c r="I107" s="49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98"/>
    </row>
    <row r="108" ht="6" customHeight="1" spans="2:40">
      <c r="B108" s="44"/>
      <c r="C108" s="47"/>
      <c r="D108" s="47"/>
      <c r="E108" s="47"/>
      <c r="F108" s="47" t="s">
        <v>29</v>
      </c>
      <c r="G108" s="48"/>
      <c r="H108" s="48"/>
      <c r="I108" s="47" t="str">
        <f>IF(H108="","-",H108-G108+1)</f>
        <v>-</v>
      </c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97"/>
    </row>
    <row r="109" ht="10.05" customHeight="1" spans="2:40">
      <c r="B109" s="44"/>
      <c r="C109" s="47"/>
      <c r="D109" s="47"/>
      <c r="E109" s="47"/>
      <c r="F109" s="47"/>
      <c r="G109" s="48"/>
      <c r="H109" s="48"/>
      <c r="I109" s="47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97"/>
    </row>
    <row r="110" ht="6" customHeight="1" spans="2:40">
      <c r="B110" s="51"/>
      <c r="C110" s="52"/>
      <c r="D110" s="52"/>
      <c r="E110" s="52"/>
      <c r="F110" s="52"/>
      <c r="G110" s="53"/>
      <c r="H110" s="53"/>
      <c r="I110" s="52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99"/>
    </row>
    <row r="111" s="1" customFormat="1" ht="6" customHeight="1" spans="1:40">
      <c r="A111" s="41"/>
      <c r="B111" s="44">
        <v>17</v>
      </c>
      <c r="C111" s="45"/>
      <c r="D111" s="45"/>
      <c r="E111" s="45" t="str">
        <f>IF(C111="","-",IF(H114&lt;&gt;"","完成",IF(G114&lt;&gt;"","进行中","未开始")))</f>
        <v>-</v>
      </c>
      <c r="F111" s="45" t="s">
        <v>28</v>
      </c>
      <c r="G111" s="46"/>
      <c r="H111" s="46"/>
      <c r="I111" s="45" t="str">
        <f>IF(H111="","-",H111-G111+1)</f>
        <v>-</v>
      </c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96"/>
    </row>
    <row r="112" ht="10.05" customHeight="1" spans="2:40">
      <c r="B112" s="44"/>
      <c r="C112" s="47"/>
      <c r="D112" s="47"/>
      <c r="E112" s="47"/>
      <c r="F112" s="47"/>
      <c r="G112" s="48"/>
      <c r="H112" s="48"/>
      <c r="I112" s="47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97"/>
    </row>
    <row r="113" ht="6" customHeight="1" spans="2:40">
      <c r="B113" s="44"/>
      <c r="C113" s="47"/>
      <c r="D113" s="47"/>
      <c r="E113" s="47"/>
      <c r="F113" s="49"/>
      <c r="G113" s="50"/>
      <c r="H113" s="50"/>
      <c r="I113" s="49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98"/>
    </row>
    <row r="114" ht="6" customHeight="1" spans="2:40">
      <c r="B114" s="44"/>
      <c r="C114" s="47"/>
      <c r="D114" s="47"/>
      <c r="E114" s="47"/>
      <c r="F114" s="47" t="s">
        <v>29</v>
      </c>
      <c r="G114" s="48"/>
      <c r="H114" s="48"/>
      <c r="I114" s="47" t="str">
        <f>IF(H114="","-",H114-G114+1)</f>
        <v>-</v>
      </c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97"/>
    </row>
    <row r="115" ht="10.05" customHeight="1" spans="2:40">
      <c r="B115" s="44"/>
      <c r="C115" s="47"/>
      <c r="D115" s="47"/>
      <c r="E115" s="47"/>
      <c r="F115" s="47"/>
      <c r="G115" s="48"/>
      <c r="H115" s="48"/>
      <c r="I115" s="47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97"/>
    </row>
    <row r="116" ht="6" customHeight="1" spans="2:40">
      <c r="B116" s="51"/>
      <c r="C116" s="52"/>
      <c r="D116" s="52"/>
      <c r="E116" s="52"/>
      <c r="F116" s="52"/>
      <c r="G116" s="53"/>
      <c r="H116" s="53"/>
      <c r="I116" s="52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99"/>
    </row>
    <row r="117" s="1" customFormat="1" ht="6" customHeight="1" spans="1:40">
      <c r="A117" s="41"/>
      <c r="B117" s="44">
        <v>18</v>
      </c>
      <c r="C117" s="45"/>
      <c r="D117" s="45"/>
      <c r="E117" s="45" t="str">
        <f>IF(C117="","-",IF(H120&lt;&gt;"","完成",IF(G120&lt;&gt;"","进行中","未开始")))</f>
        <v>-</v>
      </c>
      <c r="F117" s="45" t="s">
        <v>28</v>
      </c>
      <c r="G117" s="46"/>
      <c r="H117" s="46"/>
      <c r="I117" s="45" t="str">
        <f>IF(H117="","-",H117-G117+1)</f>
        <v>-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96"/>
    </row>
    <row r="118" ht="10.05" customHeight="1" spans="2:40">
      <c r="B118" s="44"/>
      <c r="C118" s="47"/>
      <c r="D118" s="47"/>
      <c r="E118" s="47"/>
      <c r="F118" s="47"/>
      <c r="G118" s="48"/>
      <c r="H118" s="48"/>
      <c r="I118" s="47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97"/>
    </row>
    <row r="119" ht="6" customHeight="1" spans="2:40">
      <c r="B119" s="44"/>
      <c r="C119" s="47"/>
      <c r="D119" s="47"/>
      <c r="E119" s="47"/>
      <c r="F119" s="49"/>
      <c r="G119" s="50"/>
      <c r="H119" s="50"/>
      <c r="I119" s="49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98"/>
    </row>
    <row r="120" ht="6" customHeight="1" spans="2:40">
      <c r="B120" s="44"/>
      <c r="C120" s="47"/>
      <c r="D120" s="47"/>
      <c r="E120" s="47"/>
      <c r="F120" s="47" t="s">
        <v>29</v>
      </c>
      <c r="G120" s="48"/>
      <c r="H120" s="48"/>
      <c r="I120" s="47" t="str">
        <f>IF(H120="","-",H120-G120+1)</f>
        <v>-</v>
      </c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97"/>
    </row>
    <row r="121" ht="10.05" customHeight="1" spans="2:40">
      <c r="B121" s="44"/>
      <c r="C121" s="47"/>
      <c r="D121" s="47"/>
      <c r="E121" s="47"/>
      <c r="F121" s="47"/>
      <c r="G121" s="48"/>
      <c r="H121" s="48"/>
      <c r="I121" s="47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97"/>
    </row>
    <row r="122" ht="6" customHeight="1" spans="2:40">
      <c r="B122" s="51"/>
      <c r="C122" s="52"/>
      <c r="D122" s="52"/>
      <c r="E122" s="52"/>
      <c r="F122" s="52"/>
      <c r="G122" s="53"/>
      <c r="H122" s="53"/>
      <c r="I122" s="52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99"/>
    </row>
    <row r="123" s="1" customFormat="1" ht="6" customHeight="1" spans="1:40">
      <c r="A123" s="41"/>
      <c r="B123" s="44">
        <v>19</v>
      </c>
      <c r="C123" s="45"/>
      <c r="D123" s="45"/>
      <c r="E123" s="45" t="str">
        <f>IF(C123="","-",IF(H126&lt;&gt;"","完成",IF(G126&lt;&gt;"","进行中","未开始")))</f>
        <v>-</v>
      </c>
      <c r="F123" s="45" t="s">
        <v>28</v>
      </c>
      <c r="G123" s="46"/>
      <c r="H123" s="46"/>
      <c r="I123" s="45" t="str">
        <f>IF(H123="","-",H123-G123+1)</f>
        <v>-</v>
      </c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96"/>
    </row>
    <row r="124" ht="10.05" customHeight="1" spans="2:40">
      <c r="B124" s="44"/>
      <c r="C124" s="47"/>
      <c r="D124" s="47"/>
      <c r="E124" s="47"/>
      <c r="F124" s="47"/>
      <c r="G124" s="48"/>
      <c r="H124" s="48"/>
      <c r="I124" s="47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97"/>
    </row>
    <row r="125" ht="6" customHeight="1" spans="2:40">
      <c r="B125" s="44"/>
      <c r="C125" s="47"/>
      <c r="D125" s="47"/>
      <c r="E125" s="47"/>
      <c r="F125" s="49"/>
      <c r="G125" s="50"/>
      <c r="H125" s="50"/>
      <c r="I125" s="49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98"/>
    </row>
    <row r="126" ht="6" customHeight="1" spans="2:40">
      <c r="B126" s="44"/>
      <c r="C126" s="47"/>
      <c r="D126" s="47"/>
      <c r="E126" s="47"/>
      <c r="F126" s="47" t="s">
        <v>29</v>
      </c>
      <c r="G126" s="48"/>
      <c r="H126" s="48"/>
      <c r="I126" s="47" t="str">
        <f>IF(H126="","-",H126-G126+1)</f>
        <v>-</v>
      </c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97"/>
    </row>
    <row r="127" ht="10.05" customHeight="1" spans="2:40">
      <c r="B127" s="44"/>
      <c r="C127" s="47"/>
      <c r="D127" s="47"/>
      <c r="E127" s="47"/>
      <c r="F127" s="47"/>
      <c r="G127" s="48"/>
      <c r="H127" s="48"/>
      <c r="I127" s="47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97"/>
    </row>
    <row r="128" ht="6" customHeight="1" spans="2:40">
      <c r="B128" s="51"/>
      <c r="C128" s="52"/>
      <c r="D128" s="52"/>
      <c r="E128" s="52"/>
      <c r="F128" s="52"/>
      <c r="G128" s="53"/>
      <c r="H128" s="53"/>
      <c r="I128" s="52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99"/>
    </row>
    <row r="129" s="1" customFormat="1" ht="6" customHeight="1" spans="1:40">
      <c r="A129" s="41"/>
      <c r="B129" s="44">
        <v>20</v>
      </c>
      <c r="C129" s="45"/>
      <c r="D129" s="45"/>
      <c r="E129" s="45" t="str">
        <f>IF(C129="","-",IF(H132&lt;&gt;"","完成",IF(G132&lt;&gt;"","进行中","未开始")))</f>
        <v>-</v>
      </c>
      <c r="F129" s="45" t="s">
        <v>28</v>
      </c>
      <c r="G129" s="46"/>
      <c r="H129" s="46"/>
      <c r="I129" s="45" t="str">
        <f>IF(H129="","-",H129-G129+1)</f>
        <v>-</v>
      </c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96"/>
    </row>
    <row r="130" ht="10.05" customHeight="1" spans="2:40">
      <c r="B130" s="44"/>
      <c r="C130" s="47"/>
      <c r="D130" s="47"/>
      <c r="E130" s="47"/>
      <c r="F130" s="47"/>
      <c r="G130" s="48"/>
      <c r="H130" s="48"/>
      <c r="I130" s="47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97"/>
    </row>
    <row r="131" ht="6" customHeight="1" spans="2:40">
      <c r="B131" s="44"/>
      <c r="C131" s="47"/>
      <c r="D131" s="47"/>
      <c r="E131" s="47"/>
      <c r="F131" s="49"/>
      <c r="G131" s="50"/>
      <c r="H131" s="50"/>
      <c r="I131" s="49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98"/>
    </row>
    <row r="132" ht="6" customHeight="1" spans="2:40">
      <c r="B132" s="44"/>
      <c r="C132" s="47"/>
      <c r="D132" s="47"/>
      <c r="E132" s="47"/>
      <c r="F132" s="47" t="s">
        <v>29</v>
      </c>
      <c r="G132" s="48"/>
      <c r="H132" s="48"/>
      <c r="I132" s="47" t="str">
        <f>IF(H132="","-",H132-G132+1)</f>
        <v>-</v>
      </c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97"/>
    </row>
    <row r="133" ht="10.05" customHeight="1" spans="2:40">
      <c r="B133" s="44"/>
      <c r="C133" s="47"/>
      <c r="D133" s="47"/>
      <c r="E133" s="47"/>
      <c r="F133" s="47"/>
      <c r="G133" s="48"/>
      <c r="H133" s="48"/>
      <c r="I133" s="47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97"/>
    </row>
    <row r="134" ht="6" customHeight="1" spans="2:40">
      <c r="B134" s="51"/>
      <c r="C134" s="52"/>
      <c r="D134" s="52"/>
      <c r="E134" s="52"/>
      <c r="F134" s="52"/>
      <c r="G134" s="53"/>
      <c r="H134" s="53"/>
      <c r="I134" s="52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99"/>
    </row>
    <row r="135" s="1" customFormat="1" ht="6" customHeight="1" spans="1:40">
      <c r="A135" s="41"/>
      <c r="B135" s="44">
        <v>21</v>
      </c>
      <c r="C135" s="45"/>
      <c r="D135" s="45"/>
      <c r="E135" s="45" t="str">
        <f>IF(C135="","-",IF(H138&lt;&gt;"","完成",IF(G138&lt;&gt;"","进行中","未开始")))</f>
        <v>-</v>
      </c>
      <c r="F135" s="45" t="s">
        <v>28</v>
      </c>
      <c r="G135" s="46"/>
      <c r="H135" s="46"/>
      <c r="I135" s="45" t="str">
        <f>IF(H135="","-",H135-G135+1)</f>
        <v>-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96"/>
    </row>
    <row r="136" ht="10.05" customHeight="1" spans="2:40">
      <c r="B136" s="44"/>
      <c r="C136" s="47"/>
      <c r="D136" s="47"/>
      <c r="E136" s="47"/>
      <c r="F136" s="47"/>
      <c r="G136" s="48"/>
      <c r="H136" s="48"/>
      <c r="I136" s="47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97"/>
    </row>
    <row r="137" ht="6" customHeight="1" spans="2:40">
      <c r="B137" s="44"/>
      <c r="C137" s="47"/>
      <c r="D137" s="47"/>
      <c r="E137" s="47"/>
      <c r="F137" s="49"/>
      <c r="G137" s="50"/>
      <c r="H137" s="50"/>
      <c r="I137" s="49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98"/>
    </row>
    <row r="138" ht="6" customHeight="1" spans="2:40">
      <c r="B138" s="44"/>
      <c r="C138" s="47"/>
      <c r="D138" s="47"/>
      <c r="E138" s="47"/>
      <c r="F138" s="47" t="s">
        <v>29</v>
      </c>
      <c r="G138" s="48"/>
      <c r="H138" s="48"/>
      <c r="I138" s="47" t="str">
        <f>IF(H138="","-",H138-G138+1)</f>
        <v>-</v>
      </c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97"/>
    </row>
    <row r="139" ht="10.05" customHeight="1" spans="2:40">
      <c r="B139" s="44"/>
      <c r="C139" s="47"/>
      <c r="D139" s="47"/>
      <c r="E139" s="47"/>
      <c r="F139" s="47"/>
      <c r="G139" s="48"/>
      <c r="H139" s="48"/>
      <c r="I139" s="47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97"/>
    </row>
    <row r="140" ht="6" customHeight="1" spans="2:40">
      <c r="B140" s="51"/>
      <c r="C140" s="52"/>
      <c r="D140" s="52"/>
      <c r="E140" s="52"/>
      <c r="F140" s="52"/>
      <c r="G140" s="53"/>
      <c r="H140" s="53"/>
      <c r="I140" s="52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99"/>
    </row>
    <row r="141" s="1" customFormat="1" ht="6" customHeight="1" spans="1:40">
      <c r="A141" s="41"/>
      <c r="B141" s="44">
        <v>22</v>
      </c>
      <c r="C141" s="45"/>
      <c r="D141" s="45"/>
      <c r="E141" s="45" t="str">
        <f>IF(C141="","-",IF(H144&lt;&gt;"","完成",IF(G144&lt;&gt;"","进行中","未开始")))</f>
        <v>-</v>
      </c>
      <c r="F141" s="45" t="s">
        <v>28</v>
      </c>
      <c r="G141" s="46"/>
      <c r="H141" s="46"/>
      <c r="I141" s="45" t="str">
        <f>IF(H141="","-",H141-G141+1)</f>
        <v>-</v>
      </c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96"/>
    </row>
    <row r="142" ht="10.05" customHeight="1" spans="2:40">
      <c r="B142" s="44"/>
      <c r="C142" s="47"/>
      <c r="D142" s="47"/>
      <c r="E142" s="47"/>
      <c r="F142" s="47"/>
      <c r="G142" s="48"/>
      <c r="H142" s="48"/>
      <c r="I142" s="47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97"/>
    </row>
    <row r="143" ht="6" customHeight="1" spans="2:40">
      <c r="B143" s="44"/>
      <c r="C143" s="47"/>
      <c r="D143" s="47"/>
      <c r="E143" s="47"/>
      <c r="F143" s="49"/>
      <c r="G143" s="50"/>
      <c r="H143" s="50"/>
      <c r="I143" s="49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98"/>
    </row>
    <row r="144" ht="6" customHeight="1" spans="2:40">
      <c r="B144" s="44"/>
      <c r="C144" s="47"/>
      <c r="D144" s="47"/>
      <c r="E144" s="47"/>
      <c r="F144" s="47" t="s">
        <v>29</v>
      </c>
      <c r="G144" s="48"/>
      <c r="H144" s="48"/>
      <c r="I144" s="47" t="str">
        <f>IF(H144="","-",H144-G144+1)</f>
        <v>-</v>
      </c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97"/>
    </row>
    <row r="145" ht="10.05" customHeight="1" spans="2:40">
      <c r="B145" s="44"/>
      <c r="C145" s="47"/>
      <c r="D145" s="47"/>
      <c r="E145" s="47"/>
      <c r="F145" s="47"/>
      <c r="G145" s="48"/>
      <c r="H145" s="48"/>
      <c r="I145" s="47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97"/>
    </row>
    <row r="146" ht="6" customHeight="1" spans="2:40">
      <c r="B146" s="51"/>
      <c r="C146" s="52"/>
      <c r="D146" s="52"/>
      <c r="E146" s="52"/>
      <c r="F146" s="52"/>
      <c r="G146" s="53"/>
      <c r="H146" s="53"/>
      <c r="I146" s="52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99"/>
    </row>
    <row r="147" s="1" customFormat="1" ht="6" customHeight="1" spans="1:40">
      <c r="A147" s="41"/>
      <c r="B147" s="44">
        <v>23</v>
      </c>
      <c r="C147" s="45"/>
      <c r="D147" s="45"/>
      <c r="E147" s="45" t="str">
        <f>IF(C147="","-",IF(H150&lt;&gt;"","完成",IF(G150&lt;&gt;"","进行中","未开始")))</f>
        <v>-</v>
      </c>
      <c r="F147" s="45" t="s">
        <v>28</v>
      </c>
      <c r="G147" s="46"/>
      <c r="H147" s="46"/>
      <c r="I147" s="45" t="str">
        <f>IF(H147="","-",H147-G147+1)</f>
        <v>-</v>
      </c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96"/>
    </row>
    <row r="148" ht="10.05" customHeight="1" spans="2:40">
      <c r="B148" s="44"/>
      <c r="C148" s="47"/>
      <c r="D148" s="47"/>
      <c r="E148" s="47"/>
      <c r="F148" s="47"/>
      <c r="G148" s="48"/>
      <c r="H148" s="48"/>
      <c r="I148" s="47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97"/>
    </row>
    <row r="149" ht="6" customHeight="1" spans="2:40">
      <c r="B149" s="44"/>
      <c r="C149" s="47"/>
      <c r="D149" s="47"/>
      <c r="E149" s="47"/>
      <c r="F149" s="49"/>
      <c r="G149" s="50"/>
      <c r="H149" s="50"/>
      <c r="I149" s="49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98"/>
    </row>
    <row r="150" ht="6" customHeight="1" spans="2:40">
      <c r="B150" s="44"/>
      <c r="C150" s="47"/>
      <c r="D150" s="47"/>
      <c r="E150" s="47"/>
      <c r="F150" s="47" t="s">
        <v>29</v>
      </c>
      <c r="G150" s="48"/>
      <c r="H150" s="48"/>
      <c r="I150" s="47" t="str">
        <f>IF(H150="","-",H150-G150+1)</f>
        <v>-</v>
      </c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97"/>
    </row>
    <row r="151" ht="10.05" customHeight="1" spans="2:40">
      <c r="B151" s="44"/>
      <c r="C151" s="47"/>
      <c r="D151" s="47"/>
      <c r="E151" s="47"/>
      <c r="F151" s="47"/>
      <c r="G151" s="48"/>
      <c r="H151" s="48"/>
      <c r="I151" s="47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97"/>
    </row>
    <row r="152" ht="6" customHeight="1" spans="2:40">
      <c r="B152" s="51"/>
      <c r="C152" s="52"/>
      <c r="D152" s="52"/>
      <c r="E152" s="52"/>
      <c r="F152" s="52"/>
      <c r="G152" s="53"/>
      <c r="H152" s="53"/>
      <c r="I152" s="52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99"/>
    </row>
    <row r="153" s="1" customFormat="1" ht="6" customHeight="1" spans="1:40">
      <c r="A153" s="41"/>
      <c r="B153" s="44">
        <v>24</v>
      </c>
      <c r="C153" s="45"/>
      <c r="D153" s="45"/>
      <c r="E153" s="45" t="str">
        <f>IF(C153="","-",IF(H156&lt;&gt;"","完成",IF(G156&lt;&gt;"","进行中","未开始")))</f>
        <v>-</v>
      </c>
      <c r="F153" s="45" t="s">
        <v>28</v>
      </c>
      <c r="G153" s="46"/>
      <c r="H153" s="46"/>
      <c r="I153" s="45" t="str">
        <f>IF(H153="","-",H153-G153+1)</f>
        <v>-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96"/>
    </row>
    <row r="154" ht="10.05" customHeight="1" spans="2:40">
      <c r="B154" s="44"/>
      <c r="C154" s="47"/>
      <c r="D154" s="47"/>
      <c r="E154" s="47"/>
      <c r="F154" s="47"/>
      <c r="G154" s="48"/>
      <c r="H154" s="48"/>
      <c r="I154" s="47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97"/>
    </row>
    <row r="155" ht="6" customHeight="1" spans="2:40">
      <c r="B155" s="44"/>
      <c r="C155" s="47"/>
      <c r="D155" s="47"/>
      <c r="E155" s="47"/>
      <c r="F155" s="49"/>
      <c r="G155" s="50"/>
      <c r="H155" s="50"/>
      <c r="I155" s="49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98"/>
    </row>
    <row r="156" ht="6" customHeight="1" spans="2:40">
      <c r="B156" s="44"/>
      <c r="C156" s="47"/>
      <c r="D156" s="47"/>
      <c r="E156" s="47"/>
      <c r="F156" s="47" t="s">
        <v>29</v>
      </c>
      <c r="G156" s="48"/>
      <c r="H156" s="48"/>
      <c r="I156" s="47" t="str">
        <f>IF(H156="","-",H156-G156+1)</f>
        <v>-</v>
      </c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97"/>
    </row>
    <row r="157" ht="10.05" customHeight="1" spans="2:40">
      <c r="B157" s="44"/>
      <c r="C157" s="47"/>
      <c r="D157" s="47"/>
      <c r="E157" s="47"/>
      <c r="F157" s="47"/>
      <c r="G157" s="48"/>
      <c r="H157" s="48"/>
      <c r="I157" s="47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97"/>
    </row>
    <row r="158" ht="6" customHeight="1" spans="2:40">
      <c r="B158" s="51"/>
      <c r="C158" s="52"/>
      <c r="D158" s="52"/>
      <c r="E158" s="52"/>
      <c r="F158" s="52"/>
      <c r="G158" s="53"/>
      <c r="H158" s="53"/>
      <c r="I158" s="52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99"/>
    </row>
    <row r="159" s="1" customFormat="1" ht="6" customHeight="1" spans="1:40">
      <c r="A159" s="41"/>
      <c r="B159" s="44">
        <v>25</v>
      </c>
      <c r="C159" s="45"/>
      <c r="D159" s="45"/>
      <c r="E159" s="45" t="str">
        <f>IF(C159="","-",IF(H162&lt;&gt;"","完成",IF(G162&lt;&gt;"","进行中","未开始")))</f>
        <v>-</v>
      </c>
      <c r="F159" s="45" t="s">
        <v>28</v>
      </c>
      <c r="G159" s="46"/>
      <c r="H159" s="46"/>
      <c r="I159" s="45" t="str">
        <f>IF(H159="","-",H159-G159+1)</f>
        <v>-</v>
      </c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96"/>
    </row>
    <row r="160" ht="10.05" customHeight="1" spans="2:40">
      <c r="B160" s="44"/>
      <c r="C160" s="47"/>
      <c r="D160" s="47"/>
      <c r="E160" s="47"/>
      <c r="F160" s="47"/>
      <c r="G160" s="48"/>
      <c r="H160" s="48"/>
      <c r="I160" s="47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97"/>
    </row>
    <row r="161" ht="6" customHeight="1" spans="2:40">
      <c r="B161" s="44"/>
      <c r="C161" s="47"/>
      <c r="D161" s="47"/>
      <c r="E161" s="47"/>
      <c r="F161" s="49"/>
      <c r="G161" s="50"/>
      <c r="H161" s="50"/>
      <c r="I161" s="49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98"/>
    </row>
    <row r="162" ht="6" customHeight="1" spans="2:40">
      <c r="B162" s="44"/>
      <c r="C162" s="47"/>
      <c r="D162" s="47"/>
      <c r="E162" s="47"/>
      <c r="F162" s="47" t="s">
        <v>29</v>
      </c>
      <c r="G162" s="48"/>
      <c r="H162" s="48"/>
      <c r="I162" s="47" t="str">
        <f>IF(H162="","-",H162-G162+1)</f>
        <v>-</v>
      </c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97"/>
    </row>
    <row r="163" ht="10.05" customHeight="1" spans="2:40">
      <c r="B163" s="44"/>
      <c r="C163" s="47"/>
      <c r="D163" s="47"/>
      <c r="E163" s="47"/>
      <c r="F163" s="47"/>
      <c r="G163" s="48"/>
      <c r="H163" s="48"/>
      <c r="I163" s="47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97"/>
    </row>
    <row r="164" ht="6" customHeight="1" spans="2:40">
      <c r="B164" s="51"/>
      <c r="C164" s="52"/>
      <c r="D164" s="52"/>
      <c r="E164" s="52"/>
      <c r="F164" s="52"/>
      <c r="G164" s="53"/>
      <c r="H164" s="53"/>
      <c r="I164" s="52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99"/>
    </row>
    <row r="165" s="1" customFormat="1" ht="6" customHeight="1" spans="1:40">
      <c r="A165" s="41"/>
      <c r="B165" s="44">
        <v>26</v>
      </c>
      <c r="C165" s="45"/>
      <c r="D165" s="45"/>
      <c r="E165" s="45" t="str">
        <f>IF(C165="","-",IF(H168&lt;&gt;"","完成",IF(G168&lt;&gt;"","进行中","未开始")))</f>
        <v>-</v>
      </c>
      <c r="F165" s="45" t="s">
        <v>28</v>
      </c>
      <c r="G165" s="46"/>
      <c r="H165" s="46"/>
      <c r="I165" s="45" t="str">
        <f>IF(H165="","-",H165-G165+1)</f>
        <v>-</v>
      </c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96"/>
    </row>
    <row r="166" ht="10.05" customHeight="1" spans="2:40">
      <c r="B166" s="44"/>
      <c r="C166" s="47"/>
      <c r="D166" s="47"/>
      <c r="E166" s="47"/>
      <c r="F166" s="47"/>
      <c r="G166" s="48"/>
      <c r="H166" s="48"/>
      <c r="I166" s="47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97"/>
    </row>
    <row r="167" ht="6" customHeight="1" spans="2:40">
      <c r="B167" s="44"/>
      <c r="C167" s="47"/>
      <c r="D167" s="47"/>
      <c r="E167" s="47"/>
      <c r="F167" s="49"/>
      <c r="G167" s="50"/>
      <c r="H167" s="50"/>
      <c r="I167" s="49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98"/>
    </row>
    <row r="168" ht="6" customHeight="1" spans="2:40">
      <c r="B168" s="44"/>
      <c r="C168" s="47"/>
      <c r="D168" s="47"/>
      <c r="E168" s="47"/>
      <c r="F168" s="47" t="s">
        <v>29</v>
      </c>
      <c r="G168" s="48"/>
      <c r="H168" s="48"/>
      <c r="I168" s="47" t="str">
        <f>IF(H168="","-",H168-G168+1)</f>
        <v>-</v>
      </c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97"/>
    </row>
    <row r="169" ht="10.05" customHeight="1" spans="2:40">
      <c r="B169" s="44"/>
      <c r="C169" s="47"/>
      <c r="D169" s="47"/>
      <c r="E169" s="47"/>
      <c r="F169" s="47"/>
      <c r="G169" s="48"/>
      <c r="H169" s="48"/>
      <c r="I169" s="47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97"/>
    </row>
    <row r="170" ht="6" customHeight="1" spans="2:40">
      <c r="B170" s="51"/>
      <c r="C170" s="52"/>
      <c r="D170" s="52"/>
      <c r="E170" s="52"/>
      <c r="F170" s="52"/>
      <c r="G170" s="53"/>
      <c r="H170" s="53"/>
      <c r="I170" s="52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99"/>
    </row>
    <row r="171" s="1" customFormat="1" ht="6" customHeight="1" spans="1:40">
      <c r="A171" s="41"/>
      <c r="B171" s="44">
        <v>27</v>
      </c>
      <c r="C171" s="45"/>
      <c r="D171" s="45"/>
      <c r="E171" s="45" t="str">
        <f>IF(C171="","-",IF(H174&lt;&gt;"","完成",IF(G174&lt;&gt;"","进行中","未开始")))</f>
        <v>-</v>
      </c>
      <c r="F171" s="45" t="s">
        <v>28</v>
      </c>
      <c r="G171" s="46"/>
      <c r="H171" s="46"/>
      <c r="I171" s="45" t="str">
        <f>IF(H171="","-",H171-G171+1)</f>
        <v>-</v>
      </c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96"/>
    </row>
    <row r="172" ht="10.05" customHeight="1" spans="2:40">
      <c r="B172" s="44"/>
      <c r="C172" s="47"/>
      <c r="D172" s="47"/>
      <c r="E172" s="47"/>
      <c r="F172" s="47"/>
      <c r="G172" s="48"/>
      <c r="H172" s="48"/>
      <c r="I172" s="47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97"/>
    </row>
    <row r="173" ht="6" customHeight="1" spans="2:40">
      <c r="B173" s="44"/>
      <c r="C173" s="47"/>
      <c r="D173" s="47"/>
      <c r="E173" s="47"/>
      <c r="F173" s="49"/>
      <c r="G173" s="50"/>
      <c r="H173" s="50"/>
      <c r="I173" s="49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98"/>
    </row>
    <row r="174" ht="6" customHeight="1" spans="2:40">
      <c r="B174" s="44"/>
      <c r="C174" s="47"/>
      <c r="D174" s="47"/>
      <c r="E174" s="47"/>
      <c r="F174" s="47" t="s">
        <v>29</v>
      </c>
      <c r="G174" s="48"/>
      <c r="H174" s="48"/>
      <c r="I174" s="47" t="str">
        <f>IF(H174="","-",H174-G174+1)</f>
        <v>-</v>
      </c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97"/>
    </row>
    <row r="175" ht="10.05" customHeight="1" spans="2:40">
      <c r="B175" s="44"/>
      <c r="C175" s="47"/>
      <c r="D175" s="47"/>
      <c r="E175" s="47"/>
      <c r="F175" s="47"/>
      <c r="G175" s="48"/>
      <c r="H175" s="48"/>
      <c r="I175" s="47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97"/>
    </row>
    <row r="176" ht="6" customHeight="1" spans="2:40">
      <c r="B176" s="51"/>
      <c r="C176" s="52"/>
      <c r="D176" s="52"/>
      <c r="E176" s="52"/>
      <c r="F176" s="52"/>
      <c r="G176" s="53"/>
      <c r="H176" s="53"/>
      <c r="I176" s="52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99"/>
    </row>
    <row r="177" s="1" customFormat="1" ht="6" customHeight="1" spans="1:40">
      <c r="A177" s="41"/>
      <c r="B177" s="44">
        <v>28</v>
      </c>
      <c r="C177" s="45"/>
      <c r="D177" s="45"/>
      <c r="E177" s="45" t="str">
        <f>IF(C177="","-",IF(H180&lt;&gt;"","完成",IF(G180&lt;&gt;"","进行中","未开始")))</f>
        <v>-</v>
      </c>
      <c r="F177" s="45" t="s">
        <v>28</v>
      </c>
      <c r="G177" s="46"/>
      <c r="H177" s="46"/>
      <c r="I177" s="45" t="str">
        <f>IF(H177="","-",H177-G177+1)</f>
        <v>-</v>
      </c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96"/>
    </row>
    <row r="178" ht="10.05" customHeight="1" spans="2:40">
      <c r="B178" s="44"/>
      <c r="C178" s="47"/>
      <c r="D178" s="47"/>
      <c r="E178" s="47"/>
      <c r="F178" s="47"/>
      <c r="G178" s="48"/>
      <c r="H178" s="48"/>
      <c r="I178" s="47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97"/>
    </row>
    <row r="179" ht="6" customHeight="1" spans="2:40">
      <c r="B179" s="44"/>
      <c r="C179" s="47"/>
      <c r="D179" s="47"/>
      <c r="E179" s="47"/>
      <c r="F179" s="49"/>
      <c r="G179" s="50"/>
      <c r="H179" s="50"/>
      <c r="I179" s="49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98"/>
    </row>
    <row r="180" ht="6" customHeight="1" spans="2:40">
      <c r="B180" s="44"/>
      <c r="C180" s="47"/>
      <c r="D180" s="47"/>
      <c r="E180" s="47"/>
      <c r="F180" s="47" t="s">
        <v>29</v>
      </c>
      <c r="G180" s="48"/>
      <c r="H180" s="48"/>
      <c r="I180" s="47" t="str">
        <f>IF(H180="","-",H180-G180+1)</f>
        <v>-</v>
      </c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97"/>
    </row>
    <row r="181" ht="10.05" customHeight="1" spans="2:40">
      <c r="B181" s="44"/>
      <c r="C181" s="47"/>
      <c r="D181" s="47"/>
      <c r="E181" s="47"/>
      <c r="F181" s="47"/>
      <c r="G181" s="48"/>
      <c r="H181" s="48"/>
      <c r="I181" s="47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97"/>
    </row>
    <row r="182" ht="6" customHeight="1" spans="2:40">
      <c r="B182" s="51"/>
      <c r="C182" s="52"/>
      <c r="D182" s="52"/>
      <c r="E182" s="52"/>
      <c r="F182" s="52"/>
      <c r="G182" s="53"/>
      <c r="H182" s="53"/>
      <c r="I182" s="52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99"/>
    </row>
    <row r="183" s="1" customFormat="1" ht="6" customHeight="1" spans="1:40">
      <c r="A183" s="41"/>
      <c r="B183" s="44">
        <v>29</v>
      </c>
      <c r="C183" s="45"/>
      <c r="D183" s="45"/>
      <c r="E183" s="45" t="str">
        <f>IF(C183="","-",IF(H186&lt;&gt;"","完成",IF(G186&lt;&gt;"","进行中","未开始")))</f>
        <v>-</v>
      </c>
      <c r="F183" s="45" t="s">
        <v>28</v>
      </c>
      <c r="G183" s="46"/>
      <c r="H183" s="46"/>
      <c r="I183" s="45" t="str">
        <f>IF(H183="","-",H183-G183+1)</f>
        <v>-</v>
      </c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96"/>
    </row>
    <row r="184" ht="10.05" customHeight="1" spans="2:40">
      <c r="B184" s="44"/>
      <c r="C184" s="47"/>
      <c r="D184" s="47"/>
      <c r="E184" s="47"/>
      <c r="F184" s="47"/>
      <c r="G184" s="48"/>
      <c r="H184" s="48"/>
      <c r="I184" s="47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97"/>
    </row>
    <row r="185" ht="6" customHeight="1" spans="2:40">
      <c r="B185" s="44"/>
      <c r="C185" s="47"/>
      <c r="D185" s="47"/>
      <c r="E185" s="47"/>
      <c r="F185" s="49"/>
      <c r="G185" s="50"/>
      <c r="H185" s="50"/>
      <c r="I185" s="49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98"/>
    </row>
    <row r="186" ht="6" customHeight="1" spans="2:40">
      <c r="B186" s="44"/>
      <c r="C186" s="47"/>
      <c r="D186" s="47"/>
      <c r="E186" s="47"/>
      <c r="F186" s="47" t="s">
        <v>29</v>
      </c>
      <c r="G186" s="48"/>
      <c r="H186" s="48"/>
      <c r="I186" s="47" t="str">
        <f>IF(H186="","-",H186-G186+1)</f>
        <v>-</v>
      </c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97"/>
    </row>
    <row r="187" ht="10.05" customHeight="1" spans="2:40">
      <c r="B187" s="44"/>
      <c r="C187" s="47"/>
      <c r="D187" s="47"/>
      <c r="E187" s="47"/>
      <c r="F187" s="47"/>
      <c r="G187" s="48"/>
      <c r="H187" s="48"/>
      <c r="I187" s="47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97"/>
    </row>
    <row r="188" ht="6" customHeight="1" spans="2:40">
      <c r="B188" s="51"/>
      <c r="C188" s="52"/>
      <c r="D188" s="52"/>
      <c r="E188" s="52"/>
      <c r="F188" s="52"/>
      <c r="G188" s="53"/>
      <c r="H188" s="53"/>
      <c r="I188" s="52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99"/>
    </row>
    <row r="189" s="1" customFormat="1" ht="6" customHeight="1" spans="1:40">
      <c r="A189" s="41"/>
      <c r="B189" s="44">
        <v>30</v>
      </c>
      <c r="C189" s="45"/>
      <c r="D189" s="45"/>
      <c r="E189" s="45" t="str">
        <f>IF(C189="","-",IF(H192&lt;&gt;"","完成",IF(G192&lt;&gt;"","进行中","未开始")))</f>
        <v>-</v>
      </c>
      <c r="F189" s="45" t="s">
        <v>28</v>
      </c>
      <c r="G189" s="46"/>
      <c r="H189" s="46"/>
      <c r="I189" s="45" t="str">
        <f>IF(H189="","-",H189-G189+1)</f>
        <v>-</v>
      </c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96"/>
    </row>
    <row r="190" ht="10.05" customHeight="1" spans="2:40">
      <c r="B190" s="44"/>
      <c r="C190" s="47"/>
      <c r="D190" s="47"/>
      <c r="E190" s="47"/>
      <c r="F190" s="47"/>
      <c r="G190" s="48"/>
      <c r="H190" s="48"/>
      <c r="I190" s="47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97"/>
    </row>
    <row r="191" ht="6" customHeight="1" spans="2:40">
      <c r="B191" s="44"/>
      <c r="C191" s="47"/>
      <c r="D191" s="47"/>
      <c r="E191" s="47"/>
      <c r="F191" s="49"/>
      <c r="G191" s="50"/>
      <c r="H191" s="50"/>
      <c r="I191" s="49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98"/>
    </row>
    <row r="192" ht="6" customHeight="1" spans="2:40">
      <c r="B192" s="44"/>
      <c r="C192" s="47"/>
      <c r="D192" s="47"/>
      <c r="E192" s="47"/>
      <c r="F192" s="47" t="s">
        <v>29</v>
      </c>
      <c r="G192" s="48"/>
      <c r="H192" s="48"/>
      <c r="I192" s="47" t="str">
        <f>IF(H192="","-",H192-G192+1)</f>
        <v>-</v>
      </c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97"/>
    </row>
    <row r="193" ht="10.05" customHeight="1" spans="2:40">
      <c r="B193" s="44"/>
      <c r="C193" s="47"/>
      <c r="D193" s="47"/>
      <c r="E193" s="47"/>
      <c r="F193" s="47"/>
      <c r="G193" s="48"/>
      <c r="H193" s="48"/>
      <c r="I193" s="47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97"/>
    </row>
    <row r="194" ht="6" customHeight="1" spans="2:40">
      <c r="B194" s="51"/>
      <c r="C194" s="52"/>
      <c r="D194" s="52"/>
      <c r="E194" s="52"/>
      <c r="F194" s="52"/>
      <c r="G194" s="53"/>
      <c r="H194" s="53"/>
      <c r="I194" s="52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99"/>
    </row>
    <row r="195" s="1" customFormat="1" ht="6" customHeight="1" spans="1:40">
      <c r="A195" s="41"/>
      <c r="B195" s="44">
        <v>31</v>
      </c>
      <c r="C195" s="45"/>
      <c r="D195" s="45"/>
      <c r="E195" s="45" t="str">
        <f>IF(C195="","-",IF(H198&lt;&gt;"","完成",IF(G198&lt;&gt;"","进行中","未开始")))</f>
        <v>-</v>
      </c>
      <c r="F195" s="45" t="s">
        <v>28</v>
      </c>
      <c r="G195" s="46"/>
      <c r="H195" s="46"/>
      <c r="I195" s="45" t="str">
        <f>IF(H195="","-",H195-G195+1)</f>
        <v>-</v>
      </c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96"/>
    </row>
    <row r="196" ht="10.05" customHeight="1" spans="2:40">
      <c r="B196" s="44"/>
      <c r="C196" s="47"/>
      <c r="D196" s="47"/>
      <c r="E196" s="47"/>
      <c r="F196" s="47"/>
      <c r="G196" s="48"/>
      <c r="H196" s="48"/>
      <c r="I196" s="47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97"/>
    </row>
    <row r="197" ht="6" customHeight="1" spans="2:40">
      <c r="B197" s="44"/>
      <c r="C197" s="47"/>
      <c r="D197" s="47"/>
      <c r="E197" s="47"/>
      <c r="F197" s="49"/>
      <c r="G197" s="50"/>
      <c r="H197" s="50"/>
      <c r="I197" s="49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98"/>
    </row>
    <row r="198" ht="6" customHeight="1" spans="2:40">
      <c r="B198" s="44"/>
      <c r="C198" s="47"/>
      <c r="D198" s="47"/>
      <c r="E198" s="47"/>
      <c r="F198" s="47" t="s">
        <v>29</v>
      </c>
      <c r="G198" s="48"/>
      <c r="H198" s="48"/>
      <c r="I198" s="47" t="str">
        <f>IF(H198="","-",H198-G198+1)</f>
        <v>-</v>
      </c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97"/>
    </row>
    <row r="199" ht="10.05" customHeight="1" spans="2:40">
      <c r="B199" s="44"/>
      <c r="C199" s="47"/>
      <c r="D199" s="47"/>
      <c r="E199" s="47"/>
      <c r="F199" s="47"/>
      <c r="G199" s="48"/>
      <c r="H199" s="48"/>
      <c r="I199" s="47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97"/>
    </row>
    <row r="200" ht="6" customHeight="1" spans="2:40">
      <c r="B200" s="51"/>
      <c r="C200" s="52"/>
      <c r="D200" s="52"/>
      <c r="E200" s="52"/>
      <c r="F200" s="52"/>
      <c r="G200" s="53"/>
      <c r="H200" s="53"/>
      <c r="I200" s="52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99"/>
    </row>
    <row r="201" s="1" customFormat="1" ht="6" customHeight="1" spans="1:40">
      <c r="A201" s="41"/>
      <c r="B201" s="44">
        <v>32</v>
      </c>
      <c r="C201" s="45"/>
      <c r="D201" s="45"/>
      <c r="E201" s="45" t="str">
        <f>IF(C201="","-",IF(H204&lt;&gt;"","完成",IF(G204&lt;&gt;"","进行中","未开始")))</f>
        <v>-</v>
      </c>
      <c r="F201" s="45" t="s">
        <v>28</v>
      </c>
      <c r="G201" s="46"/>
      <c r="H201" s="46"/>
      <c r="I201" s="45" t="str">
        <f>IF(H201="","-",H201-G201+1)</f>
        <v>-</v>
      </c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96"/>
    </row>
    <row r="202" ht="10.05" customHeight="1" spans="2:40">
      <c r="B202" s="44"/>
      <c r="C202" s="47"/>
      <c r="D202" s="47"/>
      <c r="E202" s="47"/>
      <c r="F202" s="47"/>
      <c r="G202" s="48"/>
      <c r="H202" s="48"/>
      <c r="I202" s="47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97"/>
    </row>
    <row r="203" ht="6" customHeight="1" spans="2:40">
      <c r="B203" s="44"/>
      <c r="C203" s="47"/>
      <c r="D203" s="47"/>
      <c r="E203" s="47"/>
      <c r="F203" s="49"/>
      <c r="G203" s="50"/>
      <c r="H203" s="50"/>
      <c r="I203" s="49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98"/>
    </row>
    <row r="204" ht="6" customHeight="1" spans="2:40">
      <c r="B204" s="44"/>
      <c r="C204" s="47"/>
      <c r="D204" s="47"/>
      <c r="E204" s="47"/>
      <c r="F204" s="47" t="s">
        <v>29</v>
      </c>
      <c r="G204" s="48"/>
      <c r="H204" s="48"/>
      <c r="I204" s="47" t="str">
        <f>IF(H204="","-",H204-G204+1)</f>
        <v>-</v>
      </c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97"/>
    </row>
    <row r="205" ht="10.05" customHeight="1" spans="2:40">
      <c r="B205" s="44"/>
      <c r="C205" s="47"/>
      <c r="D205" s="47"/>
      <c r="E205" s="47"/>
      <c r="F205" s="47"/>
      <c r="G205" s="48"/>
      <c r="H205" s="48"/>
      <c r="I205" s="47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97"/>
    </row>
    <row r="206" ht="6" customHeight="1" spans="2:40">
      <c r="B206" s="51"/>
      <c r="C206" s="52"/>
      <c r="D206" s="52"/>
      <c r="E206" s="52"/>
      <c r="F206" s="52"/>
      <c r="G206" s="53"/>
      <c r="H206" s="53"/>
      <c r="I206" s="52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99"/>
    </row>
    <row r="207" s="1" customFormat="1" ht="6" customHeight="1" spans="1:40">
      <c r="A207" s="41"/>
      <c r="B207" s="44">
        <v>33</v>
      </c>
      <c r="C207" s="45"/>
      <c r="D207" s="45"/>
      <c r="E207" s="45" t="str">
        <f>IF(C207="","-",IF(H210&lt;&gt;"","完成",IF(G210&lt;&gt;"","进行中","未开始")))</f>
        <v>-</v>
      </c>
      <c r="F207" s="45" t="s">
        <v>28</v>
      </c>
      <c r="G207" s="46"/>
      <c r="H207" s="46"/>
      <c r="I207" s="45" t="str">
        <f>IF(H207="","-",H207-G207+1)</f>
        <v>-</v>
      </c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96"/>
    </row>
    <row r="208" ht="10.05" customHeight="1" spans="2:40">
      <c r="B208" s="44"/>
      <c r="C208" s="47"/>
      <c r="D208" s="47"/>
      <c r="E208" s="47"/>
      <c r="F208" s="47"/>
      <c r="G208" s="48"/>
      <c r="H208" s="48"/>
      <c r="I208" s="47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97"/>
    </row>
    <row r="209" ht="6" customHeight="1" spans="2:40">
      <c r="B209" s="44"/>
      <c r="C209" s="47"/>
      <c r="D209" s="47"/>
      <c r="E209" s="47"/>
      <c r="F209" s="49"/>
      <c r="G209" s="50"/>
      <c r="H209" s="50"/>
      <c r="I209" s="49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98"/>
    </row>
    <row r="210" ht="6" customHeight="1" spans="2:40">
      <c r="B210" s="44"/>
      <c r="C210" s="47"/>
      <c r="D210" s="47"/>
      <c r="E210" s="47"/>
      <c r="F210" s="47" t="s">
        <v>29</v>
      </c>
      <c r="G210" s="48"/>
      <c r="H210" s="48"/>
      <c r="I210" s="47" t="str">
        <f>IF(H210="","-",H210-G210+1)</f>
        <v>-</v>
      </c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97"/>
    </row>
    <row r="211" ht="10.05" customHeight="1" spans="2:40">
      <c r="B211" s="44"/>
      <c r="C211" s="47"/>
      <c r="D211" s="47"/>
      <c r="E211" s="47"/>
      <c r="F211" s="47"/>
      <c r="G211" s="48"/>
      <c r="H211" s="48"/>
      <c r="I211" s="47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97"/>
    </row>
    <row r="212" ht="6" customHeight="1" spans="2:40">
      <c r="B212" s="51"/>
      <c r="C212" s="52"/>
      <c r="D212" s="52"/>
      <c r="E212" s="52"/>
      <c r="F212" s="52"/>
      <c r="G212" s="53"/>
      <c r="H212" s="53"/>
      <c r="I212" s="52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99"/>
    </row>
    <row r="213" s="1" customFormat="1" ht="6" customHeight="1" spans="1:40">
      <c r="A213" s="41"/>
      <c r="B213" s="44">
        <v>34</v>
      </c>
      <c r="C213" s="45"/>
      <c r="D213" s="45"/>
      <c r="E213" s="45" t="str">
        <f>IF(C213="","-",IF(H216&lt;&gt;"","完成",IF(G216&lt;&gt;"","进行中","未开始")))</f>
        <v>-</v>
      </c>
      <c r="F213" s="45" t="s">
        <v>28</v>
      </c>
      <c r="G213" s="46"/>
      <c r="H213" s="46"/>
      <c r="I213" s="45" t="str">
        <f>IF(H213="","-",H213-G213+1)</f>
        <v>-</v>
      </c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96"/>
    </row>
    <row r="214" ht="10.05" customHeight="1" spans="2:40">
      <c r="B214" s="44"/>
      <c r="C214" s="47"/>
      <c r="D214" s="47"/>
      <c r="E214" s="47"/>
      <c r="F214" s="47"/>
      <c r="G214" s="48"/>
      <c r="H214" s="48"/>
      <c r="I214" s="47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97"/>
    </row>
    <row r="215" ht="6" customHeight="1" spans="2:40">
      <c r="B215" s="44"/>
      <c r="C215" s="47"/>
      <c r="D215" s="47"/>
      <c r="E215" s="47"/>
      <c r="F215" s="49"/>
      <c r="G215" s="50"/>
      <c r="H215" s="50"/>
      <c r="I215" s="49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98"/>
    </row>
    <row r="216" ht="6" customHeight="1" spans="2:40">
      <c r="B216" s="44"/>
      <c r="C216" s="47"/>
      <c r="D216" s="47"/>
      <c r="E216" s="47"/>
      <c r="F216" s="47" t="s">
        <v>29</v>
      </c>
      <c r="G216" s="48"/>
      <c r="H216" s="48"/>
      <c r="I216" s="47" t="str">
        <f>IF(H216="","-",H216-G216+1)</f>
        <v>-</v>
      </c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97"/>
    </row>
    <row r="217" ht="10.05" customHeight="1" spans="2:40">
      <c r="B217" s="44"/>
      <c r="C217" s="47"/>
      <c r="D217" s="47"/>
      <c r="E217" s="47"/>
      <c r="F217" s="47"/>
      <c r="G217" s="48"/>
      <c r="H217" s="48"/>
      <c r="I217" s="47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97"/>
    </row>
    <row r="218" ht="6" customHeight="1" spans="2:40">
      <c r="B218" s="51"/>
      <c r="C218" s="52"/>
      <c r="D218" s="52"/>
      <c r="E218" s="52"/>
      <c r="F218" s="52"/>
      <c r="G218" s="53"/>
      <c r="H218" s="53"/>
      <c r="I218" s="52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99"/>
    </row>
    <row r="219" s="1" customFormat="1" ht="6" customHeight="1" spans="1:40">
      <c r="A219" s="41"/>
      <c r="B219" s="44">
        <v>35</v>
      </c>
      <c r="C219" s="45"/>
      <c r="D219" s="45"/>
      <c r="E219" s="45" t="str">
        <f>IF(C219="","-",IF(H222&lt;&gt;"","完成",IF(G222&lt;&gt;"","进行中","未开始")))</f>
        <v>-</v>
      </c>
      <c r="F219" s="45" t="s">
        <v>28</v>
      </c>
      <c r="G219" s="46"/>
      <c r="H219" s="46"/>
      <c r="I219" s="45" t="str">
        <f>IF(H219="","-",H219-G219+1)</f>
        <v>-</v>
      </c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96"/>
    </row>
    <row r="220" ht="10.05" customHeight="1" spans="2:40">
      <c r="B220" s="44"/>
      <c r="C220" s="47"/>
      <c r="D220" s="47"/>
      <c r="E220" s="47"/>
      <c r="F220" s="47"/>
      <c r="G220" s="48"/>
      <c r="H220" s="48"/>
      <c r="I220" s="47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97"/>
    </row>
    <row r="221" ht="6" customHeight="1" spans="2:40">
      <c r="B221" s="44"/>
      <c r="C221" s="47"/>
      <c r="D221" s="47"/>
      <c r="E221" s="47"/>
      <c r="F221" s="49"/>
      <c r="G221" s="50"/>
      <c r="H221" s="50"/>
      <c r="I221" s="49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98"/>
    </row>
    <row r="222" ht="6" customHeight="1" spans="2:40">
      <c r="B222" s="44"/>
      <c r="C222" s="47"/>
      <c r="D222" s="47"/>
      <c r="E222" s="47"/>
      <c r="F222" s="47" t="s">
        <v>29</v>
      </c>
      <c r="G222" s="48"/>
      <c r="H222" s="48"/>
      <c r="I222" s="47" t="str">
        <f>IF(H222="","-",H222-G222+1)</f>
        <v>-</v>
      </c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97"/>
    </row>
    <row r="223" ht="10.05" customHeight="1" spans="2:40">
      <c r="B223" s="44"/>
      <c r="C223" s="47"/>
      <c r="D223" s="47"/>
      <c r="E223" s="47"/>
      <c r="F223" s="47"/>
      <c r="G223" s="48"/>
      <c r="H223" s="48"/>
      <c r="I223" s="47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97"/>
    </row>
    <row r="224" ht="6" customHeight="1" spans="2:40">
      <c r="B224" s="51"/>
      <c r="C224" s="52"/>
      <c r="D224" s="52"/>
      <c r="E224" s="52"/>
      <c r="F224" s="52"/>
      <c r="G224" s="53"/>
      <c r="H224" s="53"/>
      <c r="I224" s="52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99"/>
    </row>
    <row r="225" s="1" customFormat="1" ht="6" customHeight="1" spans="1:40">
      <c r="A225" s="41"/>
      <c r="B225" s="44">
        <v>36</v>
      </c>
      <c r="C225" s="45"/>
      <c r="D225" s="45"/>
      <c r="E225" s="45" t="str">
        <f>IF(C225="","-",IF(H228&lt;&gt;"","完成",IF(G228&lt;&gt;"","进行中","未开始")))</f>
        <v>-</v>
      </c>
      <c r="F225" s="45" t="s">
        <v>28</v>
      </c>
      <c r="G225" s="46"/>
      <c r="H225" s="46"/>
      <c r="I225" s="45" t="str">
        <f>IF(H225="","-",H225-G225+1)</f>
        <v>-</v>
      </c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96"/>
    </row>
    <row r="226" ht="10.05" customHeight="1" spans="2:40">
      <c r="B226" s="44"/>
      <c r="C226" s="47"/>
      <c r="D226" s="47"/>
      <c r="E226" s="47"/>
      <c r="F226" s="47"/>
      <c r="G226" s="48"/>
      <c r="H226" s="48"/>
      <c r="I226" s="47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97"/>
    </row>
    <row r="227" ht="6" customHeight="1" spans="2:40">
      <c r="B227" s="44"/>
      <c r="C227" s="47"/>
      <c r="D227" s="47"/>
      <c r="E227" s="47"/>
      <c r="F227" s="49"/>
      <c r="G227" s="50"/>
      <c r="H227" s="50"/>
      <c r="I227" s="49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98"/>
    </row>
    <row r="228" ht="6" customHeight="1" spans="2:40">
      <c r="B228" s="44"/>
      <c r="C228" s="47"/>
      <c r="D228" s="47"/>
      <c r="E228" s="47"/>
      <c r="F228" s="47" t="s">
        <v>29</v>
      </c>
      <c r="G228" s="48"/>
      <c r="H228" s="48"/>
      <c r="I228" s="47" t="str">
        <f>IF(H228="","-",H228-G228+1)</f>
        <v>-</v>
      </c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97"/>
    </row>
    <row r="229" ht="10.05" customHeight="1" spans="2:40">
      <c r="B229" s="44"/>
      <c r="C229" s="47"/>
      <c r="D229" s="47"/>
      <c r="E229" s="47"/>
      <c r="F229" s="47"/>
      <c r="G229" s="48"/>
      <c r="H229" s="48"/>
      <c r="I229" s="47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97"/>
    </row>
    <row r="230" ht="6" customHeight="1" spans="2:40">
      <c r="B230" s="51"/>
      <c r="C230" s="52"/>
      <c r="D230" s="52"/>
      <c r="E230" s="52"/>
      <c r="F230" s="52"/>
      <c r="G230" s="53"/>
      <c r="H230" s="53"/>
      <c r="I230" s="52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99"/>
    </row>
    <row r="231" s="1" customFormat="1" ht="6" customHeight="1" spans="1:40">
      <c r="A231" s="41"/>
      <c r="B231" s="44">
        <v>37</v>
      </c>
      <c r="C231" s="45"/>
      <c r="D231" s="45"/>
      <c r="E231" s="45" t="str">
        <f>IF(C231="","-",IF(H234&lt;&gt;"","完成",IF(G234&lt;&gt;"","进行中","未开始")))</f>
        <v>-</v>
      </c>
      <c r="F231" s="45" t="s">
        <v>28</v>
      </c>
      <c r="G231" s="46"/>
      <c r="H231" s="46"/>
      <c r="I231" s="45" t="str">
        <f>IF(H231="","-",H231-G231+1)</f>
        <v>-</v>
      </c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96"/>
    </row>
    <row r="232" ht="10.05" customHeight="1" spans="2:40">
      <c r="B232" s="44"/>
      <c r="C232" s="47"/>
      <c r="D232" s="47"/>
      <c r="E232" s="47"/>
      <c r="F232" s="47"/>
      <c r="G232" s="48"/>
      <c r="H232" s="48"/>
      <c r="I232" s="47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97"/>
    </row>
    <row r="233" ht="6" customHeight="1" spans="2:40">
      <c r="B233" s="44"/>
      <c r="C233" s="47"/>
      <c r="D233" s="47"/>
      <c r="E233" s="47"/>
      <c r="F233" s="49"/>
      <c r="G233" s="50"/>
      <c r="H233" s="50"/>
      <c r="I233" s="49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98"/>
    </row>
    <row r="234" ht="6" customHeight="1" spans="2:40">
      <c r="B234" s="44"/>
      <c r="C234" s="47"/>
      <c r="D234" s="47"/>
      <c r="E234" s="47"/>
      <c r="F234" s="47" t="s">
        <v>29</v>
      </c>
      <c r="G234" s="48"/>
      <c r="H234" s="48"/>
      <c r="I234" s="47" t="str">
        <f>IF(H234="","-",H234-G234+1)</f>
        <v>-</v>
      </c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97"/>
    </row>
    <row r="235" ht="10.05" customHeight="1" spans="2:40">
      <c r="B235" s="44"/>
      <c r="C235" s="47"/>
      <c r="D235" s="47"/>
      <c r="E235" s="47"/>
      <c r="F235" s="47"/>
      <c r="G235" s="48"/>
      <c r="H235" s="48"/>
      <c r="I235" s="47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97"/>
    </row>
    <row r="236" ht="6" customHeight="1" spans="2:40">
      <c r="B236" s="51"/>
      <c r="C236" s="52"/>
      <c r="D236" s="52"/>
      <c r="E236" s="52"/>
      <c r="F236" s="52"/>
      <c r="G236" s="53"/>
      <c r="H236" s="53"/>
      <c r="I236" s="52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99"/>
    </row>
  </sheetData>
  <mergeCells count="468">
    <mergeCell ref="B2:I2"/>
    <mergeCell ref="AF2:AJ2"/>
    <mergeCell ref="AK2:AN2"/>
    <mergeCell ref="B6:C6"/>
    <mergeCell ref="E6:F6"/>
    <mergeCell ref="H6:J6"/>
    <mergeCell ref="N6:S6"/>
    <mergeCell ref="X6:AB6"/>
    <mergeCell ref="B7:C7"/>
    <mergeCell ref="E7:F7"/>
    <mergeCell ref="H7:J7"/>
    <mergeCell ref="N7:S7"/>
    <mergeCell ref="X7:AB7"/>
    <mergeCell ref="B8:C8"/>
    <mergeCell ref="E8:F8"/>
    <mergeCell ref="H8:J8"/>
    <mergeCell ref="N8:S8"/>
    <mergeCell ref="X8:AB8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B177:B182"/>
    <mergeCell ref="B183:B188"/>
    <mergeCell ref="B189:B194"/>
    <mergeCell ref="B195:B200"/>
    <mergeCell ref="B201:B206"/>
    <mergeCell ref="B207:B212"/>
    <mergeCell ref="B213:B218"/>
    <mergeCell ref="B219:B224"/>
    <mergeCell ref="B225:B230"/>
    <mergeCell ref="B231:B236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8"/>
    <mergeCell ref="C159:C164"/>
    <mergeCell ref="C165:C170"/>
    <mergeCell ref="C171:C176"/>
    <mergeCell ref="C177:C182"/>
    <mergeCell ref="C183:C188"/>
    <mergeCell ref="C189:C194"/>
    <mergeCell ref="C195:C200"/>
    <mergeCell ref="C201:C206"/>
    <mergeCell ref="C207:C212"/>
    <mergeCell ref="C213:C218"/>
    <mergeCell ref="C219:C224"/>
    <mergeCell ref="C225:C230"/>
    <mergeCell ref="C231:C236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8"/>
    <mergeCell ref="D159:D164"/>
    <mergeCell ref="D165:D170"/>
    <mergeCell ref="D171:D176"/>
    <mergeCell ref="D177:D182"/>
    <mergeCell ref="D183:D188"/>
    <mergeCell ref="D189:D194"/>
    <mergeCell ref="D195:D200"/>
    <mergeCell ref="D201:D206"/>
    <mergeCell ref="D207:D212"/>
    <mergeCell ref="D213:D218"/>
    <mergeCell ref="D219:D224"/>
    <mergeCell ref="D225:D230"/>
    <mergeCell ref="D231:D236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E81:E86"/>
    <mergeCell ref="E87:E92"/>
    <mergeCell ref="E93:E98"/>
    <mergeCell ref="E99:E104"/>
    <mergeCell ref="E105:E110"/>
    <mergeCell ref="E111:E116"/>
    <mergeCell ref="E117:E122"/>
    <mergeCell ref="E123:E128"/>
    <mergeCell ref="E129:E134"/>
    <mergeCell ref="E135:E140"/>
    <mergeCell ref="E141:E146"/>
    <mergeCell ref="E147:E152"/>
    <mergeCell ref="E153:E158"/>
    <mergeCell ref="E159:E164"/>
    <mergeCell ref="E165:E170"/>
    <mergeCell ref="E171:E176"/>
    <mergeCell ref="E177:E182"/>
    <mergeCell ref="E183:E188"/>
    <mergeCell ref="E189:E194"/>
    <mergeCell ref="E195:E200"/>
    <mergeCell ref="E201:E206"/>
    <mergeCell ref="E207:E212"/>
    <mergeCell ref="E213:E218"/>
    <mergeCell ref="E219:E224"/>
    <mergeCell ref="E225:E230"/>
    <mergeCell ref="E231:E236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1"/>
    <mergeCell ref="G102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  <mergeCell ref="G159:G161"/>
    <mergeCell ref="G162:G164"/>
    <mergeCell ref="G165:G167"/>
    <mergeCell ref="G168:G170"/>
    <mergeCell ref="G171:G173"/>
    <mergeCell ref="G174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3"/>
    <mergeCell ref="G234:G236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96:H98"/>
    <mergeCell ref="H99:H101"/>
    <mergeCell ref="H102:H104"/>
    <mergeCell ref="H105:H107"/>
    <mergeCell ref="H108:H110"/>
    <mergeCell ref="H111:H113"/>
    <mergeCell ref="H114:H116"/>
    <mergeCell ref="H117:H119"/>
    <mergeCell ref="H120:H122"/>
    <mergeCell ref="H123:H125"/>
    <mergeCell ref="H126:H128"/>
    <mergeCell ref="H129:H131"/>
    <mergeCell ref="H132:H134"/>
    <mergeCell ref="H135:H137"/>
    <mergeCell ref="H138:H140"/>
    <mergeCell ref="H141:H143"/>
    <mergeCell ref="H144:H146"/>
    <mergeCell ref="H147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2"/>
    <mergeCell ref="H183:H185"/>
    <mergeCell ref="H186:H188"/>
    <mergeCell ref="H189:H191"/>
    <mergeCell ref="H192:H194"/>
    <mergeCell ref="H195:H197"/>
    <mergeCell ref="H198:H200"/>
    <mergeCell ref="H201:H203"/>
    <mergeCell ref="H204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3"/>
    <mergeCell ref="H234:H236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I93:I95"/>
    <mergeCell ref="I96:I98"/>
    <mergeCell ref="I99:I101"/>
    <mergeCell ref="I102:I104"/>
    <mergeCell ref="I105:I107"/>
    <mergeCell ref="I108:I110"/>
    <mergeCell ref="I111:I113"/>
    <mergeCell ref="I114:I116"/>
    <mergeCell ref="I117:I119"/>
    <mergeCell ref="I120:I122"/>
    <mergeCell ref="I123:I125"/>
    <mergeCell ref="I126:I128"/>
    <mergeCell ref="I129:I131"/>
    <mergeCell ref="I132:I134"/>
    <mergeCell ref="I135:I137"/>
    <mergeCell ref="I138:I140"/>
    <mergeCell ref="I141:I143"/>
    <mergeCell ref="I144:I146"/>
    <mergeCell ref="I147:I149"/>
    <mergeCell ref="I150:I152"/>
    <mergeCell ref="I153:I155"/>
    <mergeCell ref="I156:I158"/>
    <mergeCell ref="I159:I161"/>
    <mergeCell ref="I162:I164"/>
    <mergeCell ref="I165:I167"/>
    <mergeCell ref="I168:I170"/>
    <mergeCell ref="I171:I173"/>
    <mergeCell ref="I174:I176"/>
    <mergeCell ref="I177:I179"/>
    <mergeCell ref="I180:I182"/>
    <mergeCell ref="I183:I185"/>
    <mergeCell ref="I186:I188"/>
    <mergeCell ref="I189:I191"/>
    <mergeCell ref="I192:I194"/>
    <mergeCell ref="I195:I197"/>
    <mergeCell ref="I198:I200"/>
    <mergeCell ref="I201:I203"/>
    <mergeCell ref="I204:I206"/>
    <mergeCell ref="I207:I209"/>
    <mergeCell ref="I210:I212"/>
    <mergeCell ref="I213:I215"/>
    <mergeCell ref="I216:I218"/>
    <mergeCell ref="I219:I221"/>
    <mergeCell ref="I222:I224"/>
    <mergeCell ref="I225:I227"/>
    <mergeCell ref="I228:I230"/>
    <mergeCell ref="I231:I233"/>
    <mergeCell ref="I234:I236"/>
    <mergeCell ref="B4:C5"/>
    <mergeCell ref="E4:F5"/>
    <mergeCell ref="H4:J5"/>
    <mergeCell ref="N4:S5"/>
    <mergeCell ref="X4:AB5"/>
    <mergeCell ref="AG4:AM5"/>
  </mergeCells>
  <conditionalFormatting sqref="L17">
    <cfRule type="expression" dxfId="0" priority="499">
      <formula>TODAY()=J$14</formula>
    </cfRule>
  </conditionalFormatting>
  <conditionalFormatting sqref="S20:U20">
    <cfRule type="expression" dxfId="0" priority="497">
      <formula>TODAY()=P$14</formula>
    </cfRule>
    <cfRule type="expression" dxfId="1" priority="498">
      <formula>AND($F18="实际完成",P$14&gt;=$G18,P$14&lt;=$H18)</formula>
    </cfRule>
  </conditionalFormatting>
  <conditionalFormatting sqref="AG7:AM12">
    <cfRule type="expression" dxfId="2" priority="487">
      <formula>AG7=TODAY()</formula>
    </cfRule>
  </conditionalFormatting>
  <conditionalFormatting sqref="V15:AN236 M15:O236 K15:K236 P20:R236 S15:U19 S21:U236 P15:R18 L15:L16 L18:L236 J15:J17 J19:J236">
    <cfRule type="expression" dxfId="0" priority="489">
      <formula>TODAY()=J$14</formula>
    </cfRule>
  </conditionalFormatting>
  <conditionalFormatting sqref="J16:AN16 J22:AN22 J28:AN28 J40:AN40 J52:AN52 J64:AN64 J76:AN76 J88:AN88 J100:AN100 J112:AN112 J124:AN124 J136:AN136 J148:AN148 J160:AN160 J172:AN172 J184:AN184 J196:AN196 J208:AN208 J220:AN220 J232:AN232 J34:AN34 J46:AN46 J58:AN58 J70:AN70 J82:AN82 J94:AN94 J106:AN106 J118:AN118 J130:AN130 J142:AN142 J154:AN154 J166:AN166 J178:AN178 J190:AN190 J202:AN202 J214:AN214 J226:AN226">
    <cfRule type="expression" dxfId="3" priority="496">
      <formula>AND($F15="计划时间",J$14&gt;=$G15,J$14&lt;=$H15)</formula>
    </cfRule>
  </conditionalFormatting>
  <conditionalFormatting sqref="J229:AN229 J25:AN25 J31:AN31 J43:AN43 J55:AN55 J67:AN67 J79:AN79 J91:AN91 J103:AN103 J115:AN115 J127:AN127 J139:AN139 J151:AN151 J163:AN163 J175:AN175 J187:AN187 J199:AN199 J211:AN211 J223:AN223 J235:AN235 J37:AN37 J49:AN49 J61:AN61 J73:AN73 J85:AN85 J97:AN97 J109:AN109 J121:AN121 J133:AN133 J145:AN145 J157:AN157 J169:AN169 J181:AN181 J193:AN193 J205:AN205 J217:AN217 S19:AN19 J19:O19">
    <cfRule type="expression" dxfId="1" priority="495">
      <formula>AND($F18="实际完成",J$14&gt;=$G18,J$14&lt;=$H18)</formula>
    </cfRule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showGridLines="0" topLeftCell="A37" workbookViewId="0">
      <selection activeCell="S51" sqref="S51"/>
    </sheetView>
  </sheetViews>
  <sheetFormatPr defaultColWidth="9" defaultRowHeight="14"/>
  <cols>
    <col min="1" max="7" width="9" style="4"/>
    <col min="8" max="8" width="22.3363636363636" style="4" customWidth="1"/>
    <col min="9" max="16384" width="9" style="4"/>
  </cols>
  <sheetData/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2:E276"/>
  <sheetViews>
    <sheetView showGridLines="0" workbookViewId="0">
      <selection activeCell="L8" sqref="L8"/>
    </sheetView>
  </sheetViews>
  <sheetFormatPr defaultColWidth="8.89090909090909" defaultRowHeight="19.95" customHeight="1" outlineLevelCol="4"/>
  <cols>
    <col min="1" max="2" width="8.89090909090909" style="1"/>
    <col min="3" max="3" width="10.2181818181818" style="1" customWidth="1"/>
    <col min="4" max="4" width="11" style="1" customWidth="1"/>
    <col min="5" max="7" width="8.89090909090909" style="1"/>
    <col min="8" max="8" width="13.3363636363636" style="1" customWidth="1"/>
    <col min="9" max="10" width="10" style="1"/>
    <col min="11" max="19" width="8.89090909090909" style="1"/>
    <col min="20" max="16384" width="8.89090909090909" style="2"/>
  </cols>
  <sheetData>
    <row r="2" ht="28.95" customHeight="1" spans="2:2">
      <c r="B2" s="1" t="s">
        <v>43</v>
      </c>
    </row>
    <row r="3" ht="27" customHeight="1" spans="2:5">
      <c r="B3" s="3" t="s">
        <v>44</v>
      </c>
      <c r="C3" s="3" t="s">
        <v>20</v>
      </c>
      <c r="D3" s="3" t="s">
        <v>45</v>
      </c>
      <c r="E3" s="3" t="s">
        <v>46</v>
      </c>
    </row>
    <row r="4" customHeight="1" spans="2:5">
      <c r="B4" s="3" t="str">
        <f t="array" ref="B4">INDEX(计划表!$D$15:$D$30000,MATCH(0,COUNTIF($B$3:B3,计划表!$D$15:$D$30000),-1))</f>
        <v>类别1</v>
      </c>
      <c r="C4" s="3" t="str">
        <f t="shared" ref="C4:C11" si="0">IF(B4=0,"",B4)</f>
        <v>类别1</v>
      </c>
      <c r="D4" s="3">
        <f>IF(C4="","",COUNTIFS(计划表!$D$15:$D$30000,C4))</f>
        <v>2</v>
      </c>
      <c r="E4" s="3">
        <f>IF(C4="","",MAX($D$4:$D$10000)+1)</f>
        <v>3</v>
      </c>
    </row>
    <row r="5" hidden="1" customHeight="1" spans="2:5">
      <c r="B5" s="3">
        <f t="array" ref="B5">INDEX(计划表!$D$15:$D$30000,MATCH(0,COUNTIF($B$3:B4,计划表!$D$15:$D$30000),-1))</f>
        <v>0</v>
      </c>
      <c r="C5" s="3">
        <v>1</v>
      </c>
      <c r="D5" s="3">
        <v>1</v>
      </c>
      <c r="E5" s="3">
        <f t="shared" ref="E5:E20" si="1">IF(C5="","",MAX($D$4:$D$10000)+1)</f>
        <v>3</v>
      </c>
    </row>
    <row r="6" customHeight="1" spans="2:5">
      <c r="B6" s="3" t="str">
        <f t="array" ref="B6">INDEX(计划表!$D$15:$D$30000,MATCH(0,COUNTIF($B$3:B5,计划表!$D$15:$D$30000),-1))</f>
        <v>类别2</v>
      </c>
      <c r="C6" s="3" t="str">
        <f t="shared" si="0"/>
        <v>类别2</v>
      </c>
      <c r="D6" s="3">
        <f>IF(C6="","",COUNTIFS(计划表!$D$15:$D$30000,C6))</f>
        <v>2</v>
      </c>
      <c r="E6" s="3">
        <f t="shared" si="1"/>
        <v>3</v>
      </c>
    </row>
    <row r="7" customHeight="1" spans="2:5">
      <c r="B7" s="3" t="str">
        <f t="array" ref="B7">INDEX(计划表!$D$15:$D$30000,MATCH(0,COUNTIF($B$3:B6,计划表!$D$15:$D$30000),-1))</f>
        <v>类别3</v>
      </c>
      <c r="C7" s="3" t="str">
        <f t="shared" si="0"/>
        <v>类别3</v>
      </c>
      <c r="D7" s="3">
        <f>IF(C7="","",COUNTIFS(计划表!$D$15:$D$30000,C7))</f>
        <v>1</v>
      </c>
      <c r="E7" s="3">
        <f t="shared" si="1"/>
        <v>3</v>
      </c>
    </row>
    <row r="8" customHeight="1" spans="2:5">
      <c r="B8" s="3" t="str">
        <f t="array" ref="B8">INDEX(计划表!$D$15:$D$30000,MATCH(0,COUNTIF($B$3:B7,计划表!$D$15:$D$30000),-1))</f>
        <v>类别4</v>
      </c>
      <c r="C8" s="3" t="str">
        <f t="shared" si="0"/>
        <v>类别4</v>
      </c>
      <c r="D8" s="3">
        <f>IF(C8="","",COUNTIFS(计划表!$D$15:$D$30000,C8))</f>
        <v>1</v>
      </c>
      <c r="E8" s="3">
        <f t="shared" si="1"/>
        <v>3</v>
      </c>
    </row>
    <row r="9" customHeight="1" spans="2:5">
      <c r="B9" s="3" t="str">
        <f t="array" ref="B9">INDEX(计划表!$D$15:$D$30000,MATCH(0,COUNTIF($B$3:B8,计划表!$D$15:$D$30000),-1))</f>
        <v>类别5</v>
      </c>
      <c r="C9" s="3" t="str">
        <f t="shared" si="0"/>
        <v>类别5</v>
      </c>
      <c r="D9" s="3">
        <f>IF(C9="","",COUNTIFS(计划表!$D$15:$D$30000,C9))</f>
        <v>1</v>
      </c>
      <c r="E9" s="3">
        <f t="shared" si="1"/>
        <v>3</v>
      </c>
    </row>
    <row r="10" customHeight="1" spans="2:5">
      <c r="B10" s="3" t="str">
        <f t="array" ref="B10">INDEX(计划表!$D$15:$D$30000,MATCH(0,COUNTIF($B$3:B9,计划表!$D$15:$D$30000),-1))</f>
        <v>类别6</v>
      </c>
      <c r="C10" s="3" t="str">
        <f t="shared" si="0"/>
        <v>类别6</v>
      </c>
      <c r="D10" s="3">
        <f>IF(C10="","",COUNTIFS(计划表!$D$15:$D$30000,C10))</f>
        <v>2</v>
      </c>
      <c r="E10" s="3">
        <f t="shared" si="1"/>
        <v>3</v>
      </c>
    </row>
    <row r="11" customHeight="1" spans="2:5">
      <c r="B11" s="3">
        <f t="array" ref="B11">INDEX(计划表!$D$15:$D$30000,MATCH(0,COUNTIF($B$3:B10,计划表!$D$15:$D$30000),-1))</f>
        <v>0</v>
      </c>
      <c r="C11" s="3" t="str">
        <f t="shared" si="0"/>
        <v/>
      </c>
      <c r="D11" s="3" t="str">
        <f>IF(C11="","",COUNTIFS(计划表!$D$15:$D$30000,C11))</f>
        <v/>
      </c>
      <c r="E11" s="3" t="str">
        <f t="shared" si="1"/>
        <v/>
      </c>
    </row>
    <row r="12" customHeight="1" spans="2:5">
      <c r="B12" s="3">
        <f t="array" ref="B12">INDEX(计划表!$D$15:$D$30000,MATCH(0,COUNTIF($B$3:B11,计划表!$D$15:$D$30000),-1))</f>
        <v>0</v>
      </c>
      <c r="C12" s="3" t="str">
        <f t="shared" ref="C12:C20" si="2">IF(B12=0,"",B12)</f>
        <v/>
      </c>
      <c r="D12" s="3" t="str">
        <f>IF(C12="","",COUNTIFS(计划表!$D$15:$D$30000,C12))</f>
        <v/>
      </c>
      <c r="E12" s="3" t="str">
        <f t="shared" si="1"/>
        <v/>
      </c>
    </row>
    <row r="13" customHeight="1" spans="2:5">
      <c r="B13" s="3">
        <f t="array" ref="B13">INDEX(计划表!$D$15:$D$30000,MATCH(0,COUNTIF($B$3:B12,计划表!$D$15:$D$30000),-1))</f>
        <v>0</v>
      </c>
      <c r="C13" s="3" t="str">
        <f t="shared" si="2"/>
        <v/>
      </c>
      <c r="D13" s="3" t="str">
        <f>IF(C13="","",COUNTIFS(计划表!$D$15:$D$30000,C13))</f>
        <v/>
      </c>
      <c r="E13" s="3" t="str">
        <f t="shared" si="1"/>
        <v/>
      </c>
    </row>
    <row r="14" customHeight="1" spans="2:5">
      <c r="B14" s="3">
        <f t="array" ref="B14">INDEX(计划表!$D$15:$D$30000,MATCH(0,COUNTIF($B$3:B13,计划表!$D$15:$D$30000),-1))</f>
        <v>0</v>
      </c>
      <c r="C14" s="3" t="str">
        <f t="shared" si="2"/>
        <v/>
      </c>
      <c r="D14" s="3" t="str">
        <f>IF(C14="","",COUNTIFS(计划表!$D$15:$D$30000,C14))</f>
        <v/>
      </c>
      <c r="E14" s="3" t="str">
        <f t="shared" si="1"/>
        <v/>
      </c>
    </row>
    <row r="15" customHeight="1" spans="2:5">
      <c r="B15" s="3">
        <f t="array" ref="B15">INDEX(计划表!$D$15:$D$30000,MATCH(0,COUNTIF($B$3:B14,计划表!$D$15:$D$30000),-1))</f>
        <v>0</v>
      </c>
      <c r="C15" s="3" t="str">
        <f t="shared" si="2"/>
        <v/>
      </c>
      <c r="D15" s="3" t="str">
        <f>IF(C15="","",COUNTIFS(计划表!$D$15:$D$30000,C15))</f>
        <v/>
      </c>
      <c r="E15" s="3" t="str">
        <f t="shared" si="1"/>
        <v/>
      </c>
    </row>
    <row r="16" customHeight="1" spans="2:5">
      <c r="B16" s="3">
        <f t="array" ref="B16">INDEX(计划表!$D$15:$D$30000,MATCH(0,COUNTIF($B$3:B15,计划表!$D$15:$D$30000),-1))</f>
        <v>0</v>
      </c>
      <c r="C16" s="3" t="str">
        <f t="shared" si="2"/>
        <v/>
      </c>
      <c r="D16" s="3" t="str">
        <f>IF(C16="","",COUNTIFS(计划表!$D$15:$D$30000,C16))</f>
        <v/>
      </c>
      <c r="E16" s="3" t="str">
        <f t="shared" si="1"/>
        <v/>
      </c>
    </row>
    <row r="17" customHeight="1" spans="2:5">
      <c r="B17" s="3">
        <f t="array" ref="B17">INDEX(计划表!$D$15:$D$30000,MATCH(0,COUNTIF($B$3:B16,计划表!$D$15:$D$30000),-1))</f>
        <v>0</v>
      </c>
      <c r="C17" s="3" t="str">
        <f t="shared" si="2"/>
        <v/>
      </c>
      <c r="D17" s="3" t="str">
        <f>IF(C17="","",COUNTIFS(计划表!$D$15:$D$30000,C17))</f>
        <v/>
      </c>
      <c r="E17" s="3" t="str">
        <f t="shared" si="1"/>
        <v/>
      </c>
    </row>
    <row r="18" customHeight="1" spans="2:5">
      <c r="B18" s="3">
        <f t="array" ref="B18">INDEX(计划表!$D$15:$D$30000,MATCH(0,COUNTIF($B$3:B17,计划表!$D$15:$D$30000),-1))</f>
        <v>0</v>
      </c>
      <c r="C18" s="3" t="str">
        <f t="shared" si="2"/>
        <v/>
      </c>
      <c r="D18" s="3" t="str">
        <f>IF(C18="","",COUNTIFS(计划表!$D$15:$D$30000,C18))</f>
        <v/>
      </c>
      <c r="E18" s="3" t="str">
        <f t="shared" si="1"/>
        <v/>
      </c>
    </row>
    <row r="19" customHeight="1" spans="2:5">
      <c r="B19" s="3">
        <f t="array" ref="B19">INDEX(计划表!$D$15:$D$30000,MATCH(0,COUNTIF($B$3:B18,计划表!$D$15:$D$30000),-1))</f>
        <v>0</v>
      </c>
      <c r="C19" s="3" t="str">
        <f t="shared" si="2"/>
        <v/>
      </c>
      <c r="D19" s="3" t="str">
        <f>IF(C19="","",COUNTIFS(计划表!$D$15:$D$30000,C19))</f>
        <v/>
      </c>
      <c r="E19" s="3" t="str">
        <f t="shared" si="1"/>
        <v/>
      </c>
    </row>
    <row r="20" customHeight="1" spans="2:5">
      <c r="B20" s="3">
        <f t="array" ref="B20">INDEX(计划表!$D$15:$D$30000,MATCH(0,COUNTIF($B$3:B19,计划表!$D$15:$D$30000),-1))</f>
        <v>0</v>
      </c>
      <c r="C20" s="3" t="str">
        <f t="shared" si="2"/>
        <v/>
      </c>
      <c r="D20" s="3" t="str">
        <f>IF(C20="","",COUNTIFS(计划表!$D$15:$D$30000,C20))</f>
        <v/>
      </c>
      <c r="E20" s="3" t="str">
        <f t="shared" si="1"/>
        <v/>
      </c>
    </row>
    <row r="21" customHeight="1" spans="2:5">
      <c r="B21" s="3">
        <f t="array" ref="B21">INDEX(计划表!$D$15:$D$30000,MATCH(0,COUNTIF($B$3:B20,计划表!$D$15:$D$30000),-1))</f>
        <v>0</v>
      </c>
      <c r="C21" s="3" t="str">
        <f t="shared" ref="C21:C84" si="3">IF(B21=0,"",B21)</f>
        <v/>
      </c>
      <c r="D21" s="3" t="str">
        <f>IF(C21="","",COUNTIFS(计划表!$D$15:$D$30000,C21))</f>
        <v/>
      </c>
      <c r="E21" s="3" t="str">
        <f t="shared" ref="E21:E84" si="4">IF(C21="","",MAX($D$4:$D$10000)+1)</f>
        <v/>
      </c>
    </row>
    <row r="22" customHeight="1" spans="2:5">
      <c r="B22" s="3">
        <f t="array" ref="B22">INDEX(计划表!$D$15:$D$30000,MATCH(0,COUNTIF($B$3:B21,计划表!$D$15:$D$30000),-1))</f>
        <v>0</v>
      </c>
      <c r="C22" s="3" t="str">
        <f t="shared" si="3"/>
        <v/>
      </c>
      <c r="D22" s="3" t="str">
        <f>IF(C22="","",COUNTIFS(计划表!$D$15:$D$30000,C22))</f>
        <v/>
      </c>
      <c r="E22" s="3" t="str">
        <f t="shared" si="4"/>
        <v/>
      </c>
    </row>
    <row r="23" customHeight="1" spans="2:5">
      <c r="B23" s="3">
        <f t="array" ref="B23">INDEX(计划表!$D$15:$D$30000,MATCH(0,COUNTIF($B$3:B22,计划表!$D$15:$D$30000),-1))</f>
        <v>0</v>
      </c>
      <c r="C23" s="3" t="str">
        <f t="shared" si="3"/>
        <v/>
      </c>
      <c r="D23" s="3" t="str">
        <f>IF(C23="","",COUNTIFS(计划表!$D$15:$D$30000,C23))</f>
        <v/>
      </c>
      <c r="E23" s="3" t="str">
        <f t="shared" si="4"/>
        <v/>
      </c>
    </row>
    <row r="24" customHeight="1" spans="2:5">
      <c r="B24" s="3">
        <f t="array" ref="B24">INDEX(计划表!$D$15:$D$30000,MATCH(0,COUNTIF($B$3:B23,计划表!$D$15:$D$30000),-1))</f>
        <v>0</v>
      </c>
      <c r="C24" s="3" t="str">
        <f t="shared" si="3"/>
        <v/>
      </c>
      <c r="D24" s="3" t="str">
        <f>IF(C24="","",COUNTIFS(计划表!$D$15:$D$30000,C24))</f>
        <v/>
      </c>
      <c r="E24" s="3" t="str">
        <f t="shared" si="4"/>
        <v/>
      </c>
    </row>
    <row r="25" customHeight="1" spans="2:5">
      <c r="B25" s="3">
        <f t="array" ref="B25">INDEX(计划表!$D$15:$D$30000,MATCH(0,COUNTIF($B$3:B24,计划表!$D$15:$D$30000),-1))</f>
        <v>0</v>
      </c>
      <c r="C25" s="3" t="str">
        <f t="shared" si="3"/>
        <v/>
      </c>
      <c r="D25" s="3" t="str">
        <f>IF(C25="","",COUNTIFS(计划表!$D$15:$D$30000,C25))</f>
        <v/>
      </c>
      <c r="E25" s="3" t="str">
        <f t="shared" si="4"/>
        <v/>
      </c>
    </row>
    <row r="26" customHeight="1" spans="2:5">
      <c r="B26" s="3">
        <f t="array" ref="B26">INDEX(计划表!$D$15:$D$30000,MATCH(0,COUNTIF($B$3:B25,计划表!$D$15:$D$30000),-1))</f>
        <v>0</v>
      </c>
      <c r="C26" s="3" t="str">
        <f t="shared" si="3"/>
        <v/>
      </c>
      <c r="D26" s="3" t="str">
        <f>IF(C26="","",COUNTIFS(计划表!$D$15:$D$30000,C26))</f>
        <v/>
      </c>
      <c r="E26" s="3" t="str">
        <f t="shared" si="4"/>
        <v/>
      </c>
    </row>
    <row r="27" customHeight="1" spans="2:5">
      <c r="B27" s="3">
        <f t="array" ref="B27">INDEX(计划表!$D$15:$D$30000,MATCH(0,COUNTIF($B$3:B26,计划表!$D$15:$D$30000),-1))</f>
        <v>0</v>
      </c>
      <c r="C27" s="3" t="str">
        <f t="shared" si="3"/>
        <v/>
      </c>
      <c r="D27" s="3" t="str">
        <f>IF(C27="","",COUNTIFS(计划表!$D$15:$D$30000,C27))</f>
        <v/>
      </c>
      <c r="E27" s="3" t="str">
        <f t="shared" si="4"/>
        <v/>
      </c>
    </row>
    <row r="28" customHeight="1" spans="2:5">
      <c r="B28" s="3">
        <f t="array" ref="B28">INDEX(计划表!$D$15:$D$30000,MATCH(0,COUNTIF($B$3:B27,计划表!$D$15:$D$30000),-1))</f>
        <v>0</v>
      </c>
      <c r="C28" s="3" t="str">
        <f t="shared" si="3"/>
        <v/>
      </c>
      <c r="D28" s="3" t="str">
        <f>IF(C28="","",COUNTIFS(计划表!$D$15:$D$30000,C28))</f>
        <v/>
      </c>
      <c r="E28" s="3" t="str">
        <f t="shared" si="4"/>
        <v/>
      </c>
    </row>
    <row r="29" customHeight="1" spans="2:5">
      <c r="B29" s="3">
        <f t="array" ref="B29">INDEX(计划表!$D$15:$D$30000,MATCH(0,COUNTIF($B$3:B28,计划表!$D$15:$D$30000),-1))</f>
        <v>0</v>
      </c>
      <c r="C29" s="3" t="str">
        <f t="shared" si="3"/>
        <v/>
      </c>
      <c r="D29" s="3" t="str">
        <f>IF(C29="","",COUNTIFS(计划表!$D$15:$D$30000,C29))</f>
        <v/>
      </c>
      <c r="E29" s="3" t="str">
        <f t="shared" si="4"/>
        <v/>
      </c>
    </row>
    <row r="30" customHeight="1" spans="2:5">
      <c r="B30" s="3">
        <f t="array" ref="B30">INDEX(计划表!$D$15:$D$30000,MATCH(0,COUNTIF($B$3:B29,计划表!$D$15:$D$30000),-1))</f>
        <v>0</v>
      </c>
      <c r="C30" s="3" t="str">
        <f t="shared" si="3"/>
        <v/>
      </c>
      <c r="D30" s="3" t="str">
        <f>IF(C30="","",COUNTIFS(计划表!$D$15:$D$30000,C30))</f>
        <v/>
      </c>
      <c r="E30" s="3" t="str">
        <f t="shared" si="4"/>
        <v/>
      </c>
    </row>
    <row r="31" customHeight="1" spans="2:5">
      <c r="B31" s="3">
        <f t="array" ref="B31">INDEX(计划表!$D$15:$D$30000,MATCH(0,COUNTIF($B$3:B30,计划表!$D$15:$D$30000),-1))</f>
        <v>0</v>
      </c>
      <c r="C31" s="3" t="str">
        <f t="shared" si="3"/>
        <v/>
      </c>
      <c r="D31" s="3" t="str">
        <f>IF(C31="","",COUNTIFS(计划表!$D$15:$D$30000,C31))</f>
        <v/>
      </c>
      <c r="E31" s="3" t="str">
        <f t="shared" si="4"/>
        <v/>
      </c>
    </row>
    <row r="32" customHeight="1" spans="2:5">
      <c r="B32" s="3">
        <f t="array" ref="B32">INDEX(计划表!$D$15:$D$30000,MATCH(0,COUNTIF($B$3:B31,计划表!$D$15:$D$30000),-1))</f>
        <v>0</v>
      </c>
      <c r="C32" s="3" t="str">
        <f t="shared" si="3"/>
        <v/>
      </c>
      <c r="D32" s="3" t="str">
        <f>IF(C32="","",COUNTIFS(计划表!$D$15:$D$30000,C32))</f>
        <v/>
      </c>
      <c r="E32" s="3" t="str">
        <f t="shared" si="4"/>
        <v/>
      </c>
    </row>
    <row r="33" customHeight="1" spans="2:5">
      <c r="B33" s="3">
        <f t="array" ref="B33">INDEX(计划表!$D$15:$D$30000,MATCH(0,COUNTIF($B$3:B32,计划表!$D$15:$D$30000),-1))</f>
        <v>0</v>
      </c>
      <c r="C33" s="3" t="str">
        <f t="shared" si="3"/>
        <v/>
      </c>
      <c r="D33" s="3" t="str">
        <f>IF(C33="","",COUNTIFS(计划表!$D$15:$D$30000,C33))</f>
        <v/>
      </c>
      <c r="E33" s="3" t="str">
        <f t="shared" si="4"/>
        <v/>
      </c>
    </row>
    <row r="34" customHeight="1" spans="2:5">
      <c r="B34" s="3">
        <f t="array" ref="B34">INDEX(计划表!$D$15:$D$30000,MATCH(0,COUNTIF($B$3:B33,计划表!$D$15:$D$30000),-1))</f>
        <v>0</v>
      </c>
      <c r="C34" s="3" t="str">
        <f t="shared" si="3"/>
        <v/>
      </c>
      <c r="D34" s="3" t="str">
        <f>IF(C34="","",COUNTIFS(计划表!$D$15:$D$30000,C34))</f>
        <v/>
      </c>
      <c r="E34" s="3" t="str">
        <f t="shared" si="4"/>
        <v/>
      </c>
    </row>
    <row r="35" customHeight="1" spans="2:5">
      <c r="B35" s="3">
        <f t="array" ref="B35">INDEX(计划表!$D$15:$D$30000,MATCH(0,COUNTIF($B$3:B34,计划表!$D$15:$D$30000),-1))</f>
        <v>0</v>
      </c>
      <c r="C35" s="3" t="str">
        <f t="shared" si="3"/>
        <v/>
      </c>
      <c r="D35" s="3" t="str">
        <f>IF(C35="","",COUNTIFS(计划表!$D$15:$D$30000,C35))</f>
        <v/>
      </c>
      <c r="E35" s="3" t="str">
        <f t="shared" si="4"/>
        <v/>
      </c>
    </row>
    <row r="36" customHeight="1" spans="2:5">
      <c r="B36" s="3">
        <f t="array" ref="B36">INDEX(计划表!$D$15:$D$30000,MATCH(0,COUNTIF($B$3:B35,计划表!$D$15:$D$30000),-1))</f>
        <v>0</v>
      </c>
      <c r="C36" s="3" t="str">
        <f t="shared" si="3"/>
        <v/>
      </c>
      <c r="D36" s="3" t="str">
        <f>IF(C36="","",COUNTIFS(计划表!$D$15:$D$30000,C36))</f>
        <v/>
      </c>
      <c r="E36" s="3" t="str">
        <f t="shared" si="4"/>
        <v/>
      </c>
    </row>
    <row r="37" customHeight="1" spans="2:5">
      <c r="B37" s="3">
        <f t="array" ref="B37">INDEX(计划表!$D$15:$D$30000,MATCH(0,COUNTIF($B$3:B36,计划表!$D$15:$D$30000),-1))</f>
        <v>0</v>
      </c>
      <c r="C37" s="3" t="str">
        <f t="shared" si="3"/>
        <v/>
      </c>
      <c r="D37" s="3" t="str">
        <f>IF(C37="","",COUNTIFS(计划表!$D$15:$D$30000,C37))</f>
        <v/>
      </c>
      <c r="E37" s="3" t="str">
        <f t="shared" si="4"/>
        <v/>
      </c>
    </row>
    <row r="38" customHeight="1" spans="2:5">
      <c r="B38" s="3">
        <f t="array" ref="B38">INDEX(计划表!$D$15:$D$30000,MATCH(0,COUNTIF($B$3:B37,计划表!$D$15:$D$30000),-1))</f>
        <v>0</v>
      </c>
      <c r="C38" s="3" t="str">
        <f t="shared" si="3"/>
        <v/>
      </c>
      <c r="D38" s="3" t="str">
        <f>IF(C38="","",COUNTIFS(计划表!$D$15:$D$30000,C38))</f>
        <v/>
      </c>
      <c r="E38" s="3" t="str">
        <f t="shared" si="4"/>
        <v/>
      </c>
    </row>
    <row r="39" customHeight="1" spans="2:5">
      <c r="B39" s="3">
        <f t="array" ref="B39">INDEX(计划表!$D$15:$D$30000,MATCH(0,COUNTIF($B$3:B38,计划表!$D$15:$D$30000),-1))</f>
        <v>0</v>
      </c>
      <c r="C39" s="3" t="str">
        <f t="shared" si="3"/>
        <v/>
      </c>
      <c r="D39" s="3" t="str">
        <f>IF(C39="","",COUNTIFS(计划表!$D$15:$D$30000,C39))</f>
        <v/>
      </c>
      <c r="E39" s="3" t="str">
        <f t="shared" si="4"/>
        <v/>
      </c>
    </row>
    <row r="40" customHeight="1" spans="2:5">
      <c r="B40" s="3">
        <f t="array" ref="B40">INDEX(计划表!$D$15:$D$30000,MATCH(0,COUNTIF($B$3:B39,计划表!$D$15:$D$30000),-1))</f>
        <v>0</v>
      </c>
      <c r="C40" s="3" t="str">
        <f t="shared" si="3"/>
        <v/>
      </c>
      <c r="D40" s="3" t="str">
        <f>IF(C40="","",COUNTIFS(计划表!$D$15:$D$30000,C40))</f>
        <v/>
      </c>
      <c r="E40" s="3" t="str">
        <f t="shared" si="4"/>
        <v/>
      </c>
    </row>
    <row r="41" customHeight="1" spans="2:5">
      <c r="B41" s="3">
        <f t="array" ref="B41">INDEX(计划表!$D$15:$D$30000,MATCH(0,COUNTIF($B$3:B40,计划表!$D$15:$D$30000),-1))</f>
        <v>0</v>
      </c>
      <c r="C41" s="3" t="str">
        <f t="shared" si="3"/>
        <v/>
      </c>
      <c r="D41" s="3" t="str">
        <f>IF(C41="","",COUNTIFS(计划表!$D$15:$D$30000,C41))</f>
        <v/>
      </c>
      <c r="E41" s="3" t="str">
        <f t="shared" si="4"/>
        <v/>
      </c>
    </row>
    <row r="42" customHeight="1" spans="2:5">
      <c r="B42" s="3">
        <f t="array" ref="B42">INDEX(计划表!$D$15:$D$30000,MATCH(0,COUNTIF($B$3:B41,计划表!$D$15:$D$30000),-1))</f>
        <v>0</v>
      </c>
      <c r="C42" s="3" t="str">
        <f t="shared" si="3"/>
        <v/>
      </c>
      <c r="D42" s="3" t="str">
        <f>IF(C42="","",COUNTIFS(计划表!$D$15:$D$30000,C42))</f>
        <v/>
      </c>
      <c r="E42" s="3" t="str">
        <f t="shared" si="4"/>
        <v/>
      </c>
    </row>
    <row r="43" customHeight="1" spans="2:5">
      <c r="B43" s="3">
        <f t="array" ref="B43">INDEX(计划表!$D$15:$D$30000,MATCH(0,COUNTIF($B$3:B42,计划表!$D$15:$D$30000),-1))</f>
        <v>0</v>
      </c>
      <c r="C43" s="3" t="str">
        <f t="shared" si="3"/>
        <v/>
      </c>
      <c r="D43" s="3" t="str">
        <f>IF(C43="","",COUNTIFS(计划表!$D$15:$D$30000,C43))</f>
        <v/>
      </c>
      <c r="E43" s="3" t="str">
        <f t="shared" si="4"/>
        <v/>
      </c>
    </row>
    <row r="44" customHeight="1" spans="2:5">
      <c r="B44" s="3">
        <f t="array" ref="B44">INDEX(计划表!$D$15:$D$30000,MATCH(0,COUNTIF($B$3:B43,计划表!$D$15:$D$30000),-1))</f>
        <v>0</v>
      </c>
      <c r="C44" s="3" t="str">
        <f t="shared" si="3"/>
        <v/>
      </c>
      <c r="D44" s="3" t="str">
        <f>IF(C44="","",COUNTIFS(计划表!$D$15:$D$30000,C44))</f>
        <v/>
      </c>
      <c r="E44" s="3" t="str">
        <f t="shared" si="4"/>
        <v/>
      </c>
    </row>
    <row r="45" customHeight="1" spans="2:5">
      <c r="B45" s="3">
        <f t="array" ref="B45">INDEX(计划表!$D$15:$D$30000,MATCH(0,COUNTIF($B$3:B44,计划表!$D$15:$D$30000),-1))</f>
        <v>0</v>
      </c>
      <c r="C45" s="3" t="str">
        <f t="shared" si="3"/>
        <v/>
      </c>
      <c r="D45" s="3" t="str">
        <f>IF(C45="","",COUNTIFS(计划表!$D$15:$D$30000,C45))</f>
        <v/>
      </c>
      <c r="E45" s="3" t="str">
        <f t="shared" si="4"/>
        <v/>
      </c>
    </row>
    <row r="46" customHeight="1" spans="2:5">
      <c r="B46" s="3">
        <f t="array" ref="B46">INDEX(计划表!$D$15:$D$30000,MATCH(0,COUNTIF($B$3:B45,计划表!$D$15:$D$30000),-1))</f>
        <v>0</v>
      </c>
      <c r="C46" s="3" t="str">
        <f t="shared" si="3"/>
        <v/>
      </c>
      <c r="D46" s="3" t="str">
        <f>IF(C46="","",COUNTIFS(计划表!$D$15:$D$30000,C46))</f>
        <v/>
      </c>
      <c r="E46" s="3" t="str">
        <f t="shared" si="4"/>
        <v/>
      </c>
    </row>
    <row r="47" customHeight="1" spans="2:5">
      <c r="B47" s="3">
        <f t="array" ref="B47">INDEX(计划表!$D$15:$D$30000,MATCH(0,COUNTIF($B$3:B46,计划表!$D$15:$D$30000),-1))</f>
        <v>0</v>
      </c>
      <c r="C47" s="3" t="str">
        <f t="shared" si="3"/>
        <v/>
      </c>
      <c r="D47" s="3" t="str">
        <f>IF(C47="","",COUNTIFS(计划表!$D$15:$D$30000,C47))</f>
        <v/>
      </c>
      <c r="E47" s="3" t="str">
        <f t="shared" si="4"/>
        <v/>
      </c>
    </row>
    <row r="48" customHeight="1" spans="2:5">
      <c r="B48" s="3">
        <f t="array" ref="B48">INDEX(计划表!$D$15:$D$30000,MATCH(0,COUNTIF($B$3:B47,计划表!$D$15:$D$30000),-1))</f>
        <v>0</v>
      </c>
      <c r="C48" s="3" t="str">
        <f t="shared" si="3"/>
        <v/>
      </c>
      <c r="D48" s="3" t="str">
        <f>IF(C48="","",COUNTIFS(计划表!$D$15:$D$30000,C48))</f>
        <v/>
      </c>
      <c r="E48" s="3" t="str">
        <f t="shared" si="4"/>
        <v/>
      </c>
    </row>
    <row r="49" customHeight="1" spans="2:5">
      <c r="B49" s="3">
        <f t="array" ref="B49">INDEX(计划表!$D$15:$D$30000,MATCH(0,COUNTIF($B$3:B48,计划表!$D$15:$D$30000),-1))</f>
        <v>0</v>
      </c>
      <c r="C49" s="3" t="str">
        <f t="shared" si="3"/>
        <v/>
      </c>
      <c r="D49" s="3" t="str">
        <f>IF(C49="","",COUNTIFS(计划表!$D$15:$D$30000,C49))</f>
        <v/>
      </c>
      <c r="E49" s="3" t="str">
        <f t="shared" si="4"/>
        <v/>
      </c>
    </row>
    <row r="50" customHeight="1" spans="2:5">
      <c r="B50" s="3">
        <f t="array" ref="B50">INDEX(计划表!$D$15:$D$30000,MATCH(0,COUNTIF($B$3:B49,计划表!$D$15:$D$30000),-1))</f>
        <v>0</v>
      </c>
      <c r="C50" s="3" t="str">
        <f t="shared" si="3"/>
        <v/>
      </c>
      <c r="D50" s="3" t="str">
        <f>IF(C50="","",COUNTIFS(计划表!$D$15:$D$30000,C50))</f>
        <v/>
      </c>
      <c r="E50" s="3" t="str">
        <f t="shared" si="4"/>
        <v/>
      </c>
    </row>
    <row r="51" customHeight="1" spans="2:5">
      <c r="B51" s="3">
        <f t="array" ref="B51">INDEX(计划表!$D$15:$D$30000,MATCH(0,COUNTIF($B$3:B50,计划表!$D$15:$D$30000),-1))</f>
        <v>0</v>
      </c>
      <c r="C51" s="3" t="str">
        <f t="shared" si="3"/>
        <v/>
      </c>
      <c r="D51" s="3" t="str">
        <f>IF(C51="","",COUNTIFS(计划表!$D$15:$D$30000,C51))</f>
        <v/>
      </c>
      <c r="E51" s="3" t="str">
        <f t="shared" si="4"/>
        <v/>
      </c>
    </row>
    <row r="52" customHeight="1" spans="2:5">
      <c r="B52" s="3">
        <f t="array" ref="B52">INDEX(计划表!$D$15:$D$30000,MATCH(0,COUNTIF($B$3:B51,计划表!$D$15:$D$30000),-1))</f>
        <v>0</v>
      </c>
      <c r="C52" s="3" t="str">
        <f t="shared" si="3"/>
        <v/>
      </c>
      <c r="D52" s="3" t="str">
        <f>IF(C52="","",COUNTIFS(计划表!$D$15:$D$30000,C52))</f>
        <v/>
      </c>
      <c r="E52" s="3" t="str">
        <f t="shared" si="4"/>
        <v/>
      </c>
    </row>
    <row r="53" customHeight="1" spans="2:5">
      <c r="B53" s="3">
        <f t="array" ref="B53">INDEX(计划表!$D$15:$D$30000,MATCH(0,COUNTIF($B$3:B52,计划表!$D$15:$D$30000),-1))</f>
        <v>0</v>
      </c>
      <c r="C53" s="3" t="str">
        <f t="shared" si="3"/>
        <v/>
      </c>
      <c r="D53" s="3" t="str">
        <f>IF(C53="","",COUNTIFS(计划表!$D$15:$D$30000,C53))</f>
        <v/>
      </c>
      <c r="E53" s="3" t="str">
        <f t="shared" si="4"/>
        <v/>
      </c>
    </row>
    <row r="54" customHeight="1" spans="2:5">
      <c r="B54" s="3">
        <f t="array" ref="B54">INDEX(计划表!$D$15:$D$30000,MATCH(0,COUNTIF($B$3:B53,计划表!$D$15:$D$30000),-1))</f>
        <v>0</v>
      </c>
      <c r="C54" s="3" t="str">
        <f t="shared" si="3"/>
        <v/>
      </c>
      <c r="D54" s="3" t="str">
        <f>IF(C54="","",COUNTIFS(计划表!$D$15:$D$30000,C54))</f>
        <v/>
      </c>
      <c r="E54" s="3" t="str">
        <f t="shared" si="4"/>
        <v/>
      </c>
    </row>
    <row r="55" customHeight="1" spans="2:5">
      <c r="B55" s="3">
        <f t="array" ref="B55">INDEX(计划表!$D$15:$D$30000,MATCH(0,COUNTIF($B$3:B54,计划表!$D$15:$D$30000),-1))</f>
        <v>0</v>
      </c>
      <c r="C55" s="3" t="str">
        <f t="shared" si="3"/>
        <v/>
      </c>
      <c r="D55" s="3" t="str">
        <f>IF(C55="","",COUNTIFS(计划表!$D$15:$D$30000,C55))</f>
        <v/>
      </c>
      <c r="E55" s="3" t="str">
        <f t="shared" si="4"/>
        <v/>
      </c>
    </row>
    <row r="56" customHeight="1" spans="2:5">
      <c r="B56" s="3">
        <f t="array" ref="B56">INDEX(计划表!$D$15:$D$30000,MATCH(0,COUNTIF($B$3:B55,计划表!$D$15:$D$30000),-1))</f>
        <v>0</v>
      </c>
      <c r="C56" s="3" t="str">
        <f t="shared" si="3"/>
        <v/>
      </c>
      <c r="D56" s="3" t="str">
        <f>IF(C56="","",COUNTIFS(计划表!$D$15:$D$30000,C56))</f>
        <v/>
      </c>
      <c r="E56" s="3" t="str">
        <f t="shared" si="4"/>
        <v/>
      </c>
    </row>
    <row r="57" customHeight="1" spans="2:5">
      <c r="B57" s="3">
        <f t="array" ref="B57">INDEX(计划表!$D$15:$D$30000,MATCH(0,COUNTIF($B$3:B56,计划表!$D$15:$D$30000),-1))</f>
        <v>0</v>
      </c>
      <c r="C57" s="3" t="str">
        <f t="shared" si="3"/>
        <v/>
      </c>
      <c r="D57" s="3" t="str">
        <f>IF(C57="","",COUNTIFS(计划表!$D$15:$D$30000,C57))</f>
        <v/>
      </c>
      <c r="E57" s="3" t="str">
        <f t="shared" si="4"/>
        <v/>
      </c>
    </row>
    <row r="58" customHeight="1" spans="2:5">
      <c r="B58" s="3">
        <f t="array" ref="B58">INDEX(计划表!$D$15:$D$30000,MATCH(0,COUNTIF($B$3:B57,计划表!$D$15:$D$30000),-1))</f>
        <v>0</v>
      </c>
      <c r="C58" s="3" t="str">
        <f t="shared" si="3"/>
        <v/>
      </c>
      <c r="D58" s="3" t="str">
        <f>IF(C58="","",COUNTIFS(计划表!$D$15:$D$30000,C58))</f>
        <v/>
      </c>
      <c r="E58" s="3" t="str">
        <f t="shared" si="4"/>
        <v/>
      </c>
    </row>
    <row r="59" customHeight="1" spans="2:5">
      <c r="B59" s="3">
        <f t="array" ref="B59">INDEX(计划表!$D$15:$D$30000,MATCH(0,COUNTIF($B$3:B58,计划表!$D$15:$D$30000),-1))</f>
        <v>0</v>
      </c>
      <c r="C59" s="3" t="str">
        <f t="shared" si="3"/>
        <v/>
      </c>
      <c r="D59" s="3" t="str">
        <f>IF(C59="","",COUNTIFS(计划表!$D$15:$D$30000,C59))</f>
        <v/>
      </c>
      <c r="E59" s="3" t="str">
        <f t="shared" si="4"/>
        <v/>
      </c>
    </row>
    <row r="60" customHeight="1" spans="2:5">
      <c r="B60" s="3">
        <f t="array" ref="B60">INDEX(计划表!$D$15:$D$30000,MATCH(0,COUNTIF($B$3:B59,计划表!$D$15:$D$30000),-1))</f>
        <v>0</v>
      </c>
      <c r="C60" s="3" t="str">
        <f t="shared" si="3"/>
        <v/>
      </c>
      <c r="D60" s="3" t="str">
        <f>IF(C60="","",COUNTIFS(计划表!$D$15:$D$30000,C60))</f>
        <v/>
      </c>
      <c r="E60" s="3" t="str">
        <f t="shared" si="4"/>
        <v/>
      </c>
    </row>
    <row r="61" customHeight="1" spans="2:5">
      <c r="B61" s="3">
        <f t="array" ref="B61">INDEX(计划表!$D$15:$D$30000,MATCH(0,COUNTIF($B$3:B60,计划表!$D$15:$D$30000),-1))</f>
        <v>0</v>
      </c>
      <c r="C61" s="3" t="str">
        <f t="shared" si="3"/>
        <v/>
      </c>
      <c r="D61" s="3" t="str">
        <f>IF(C61="","",COUNTIFS(计划表!$D$15:$D$30000,C61))</f>
        <v/>
      </c>
      <c r="E61" s="3" t="str">
        <f t="shared" si="4"/>
        <v/>
      </c>
    </row>
    <row r="62" customHeight="1" spans="2:5">
      <c r="B62" s="3">
        <f t="array" ref="B62">INDEX(计划表!$D$15:$D$30000,MATCH(0,COUNTIF($B$3:B61,计划表!$D$15:$D$30000),-1))</f>
        <v>0</v>
      </c>
      <c r="C62" s="3" t="str">
        <f t="shared" si="3"/>
        <v/>
      </c>
      <c r="D62" s="3" t="str">
        <f>IF(C62="","",COUNTIFS(计划表!$D$15:$D$30000,C62))</f>
        <v/>
      </c>
      <c r="E62" s="3" t="str">
        <f t="shared" si="4"/>
        <v/>
      </c>
    </row>
    <row r="63" customHeight="1" spans="2:5">
      <c r="B63" s="3">
        <f t="array" ref="B63">INDEX(计划表!$D$15:$D$30000,MATCH(0,COUNTIF($B$3:B62,计划表!$D$15:$D$30000),-1))</f>
        <v>0</v>
      </c>
      <c r="C63" s="3" t="str">
        <f t="shared" si="3"/>
        <v/>
      </c>
      <c r="D63" s="3" t="str">
        <f>IF(C63="","",COUNTIFS(计划表!$D$15:$D$30000,C63))</f>
        <v/>
      </c>
      <c r="E63" s="3" t="str">
        <f t="shared" si="4"/>
        <v/>
      </c>
    </row>
    <row r="64" customHeight="1" spans="2:5">
      <c r="B64" s="3">
        <f t="array" ref="B64">INDEX(计划表!$D$15:$D$30000,MATCH(0,COUNTIF($B$3:B63,计划表!$D$15:$D$30000),-1))</f>
        <v>0</v>
      </c>
      <c r="C64" s="3" t="str">
        <f t="shared" si="3"/>
        <v/>
      </c>
      <c r="D64" s="3" t="str">
        <f>IF(C64="","",COUNTIFS(计划表!$D$15:$D$30000,C64))</f>
        <v/>
      </c>
      <c r="E64" s="3" t="str">
        <f t="shared" si="4"/>
        <v/>
      </c>
    </row>
    <row r="65" customHeight="1" spans="2:5">
      <c r="B65" s="3">
        <f t="array" ref="B65">INDEX(计划表!$D$15:$D$30000,MATCH(0,COUNTIF($B$3:B64,计划表!$D$15:$D$30000),-1))</f>
        <v>0</v>
      </c>
      <c r="C65" s="3" t="str">
        <f t="shared" si="3"/>
        <v/>
      </c>
      <c r="D65" s="3" t="str">
        <f>IF(C65="","",COUNTIFS(计划表!$D$15:$D$30000,C65))</f>
        <v/>
      </c>
      <c r="E65" s="3" t="str">
        <f t="shared" si="4"/>
        <v/>
      </c>
    </row>
    <row r="66" customHeight="1" spans="2:5">
      <c r="B66" s="3">
        <f t="array" ref="B66">INDEX(计划表!$D$15:$D$30000,MATCH(0,COUNTIF($B$3:B65,计划表!$D$15:$D$30000),-1))</f>
        <v>0</v>
      </c>
      <c r="C66" s="3" t="str">
        <f t="shared" si="3"/>
        <v/>
      </c>
      <c r="D66" s="3" t="str">
        <f>IF(C66="","",COUNTIFS(计划表!$D$15:$D$30000,C66))</f>
        <v/>
      </c>
      <c r="E66" s="3" t="str">
        <f t="shared" si="4"/>
        <v/>
      </c>
    </row>
    <row r="67" customHeight="1" spans="2:5">
      <c r="B67" s="3">
        <f t="array" ref="B67">INDEX(计划表!$D$15:$D$30000,MATCH(0,COUNTIF($B$3:B66,计划表!$D$15:$D$30000),-1))</f>
        <v>0</v>
      </c>
      <c r="C67" s="3" t="str">
        <f t="shared" si="3"/>
        <v/>
      </c>
      <c r="D67" s="3" t="str">
        <f>IF(C67="","",COUNTIFS(计划表!$D$15:$D$30000,C67))</f>
        <v/>
      </c>
      <c r="E67" s="3" t="str">
        <f t="shared" si="4"/>
        <v/>
      </c>
    </row>
    <row r="68" customHeight="1" spans="2:5">
      <c r="B68" s="3">
        <f t="array" ref="B68">INDEX(计划表!$D$15:$D$30000,MATCH(0,COUNTIF($B$3:B67,计划表!$D$15:$D$30000),-1))</f>
        <v>0</v>
      </c>
      <c r="C68" s="3" t="str">
        <f t="shared" si="3"/>
        <v/>
      </c>
      <c r="D68" s="3" t="str">
        <f>IF(C68="","",COUNTIFS(计划表!$D$15:$D$30000,C68))</f>
        <v/>
      </c>
      <c r="E68" s="3" t="str">
        <f t="shared" si="4"/>
        <v/>
      </c>
    </row>
    <row r="69" customHeight="1" spans="2:5">
      <c r="B69" s="3">
        <f t="array" ref="B69">INDEX(计划表!$D$15:$D$30000,MATCH(0,COUNTIF($B$3:B68,计划表!$D$15:$D$30000),-1))</f>
        <v>0</v>
      </c>
      <c r="C69" s="3" t="str">
        <f t="shared" si="3"/>
        <v/>
      </c>
      <c r="D69" s="3" t="str">
        <f>IF(C69="","",COUNTIFS(计划表!$D$15:$D$30000,C69))</f>
        <v/>
      </c>
      <c r="E69" s="3" t="str">
        <f t="shared" si="4"/>
        <v/>
      </c>
    </row>
    <row r="70" customHeight="1" spans="2:5">
      <c r="B70" s="3">
        <f t="array" ref="B70">INDEX(计划表!$D$15:$D$30000,MATCH(0,COUNTIF($B$3:B69,计划表!$D$15:$D$30000),-1))</f>
        <v>0</v>
      </c>
      <c r="C70" s="3" t="str">
        <f t="shared" si="3"/>
        <v/>
      </c>
      <c r="D70" s="3" t="str">
        <f>IF(C70="","",COUNTIFS(计划表!$D$15:$D$30000,C70))</f>
        <v/>
      </c>
      <c r="E70" s="3" t="str">
        <f t="shared" si="4"/>
        <v/>
      </c>
    </row>
    <row r="71" customHeight="1" spans="2:5">
      <c r="B71" s="3">
        <f t="array" ref="B71">INDEX(计划表!$D$15:$D$30000,MATCH(0,COUNTIF($B$3:B70,计划表!$D$15:$D$30000),-1))</f>
        <v>0</v>
      </c>
      <c r="C71" s="3" t="str">
        <f t="shared" si="3"/>
        <v/>
      </c>
      <c r="D71" s="3" t="str">
        <f>IF(C71="","",COUNTIFS(计划表!$D$15:$D$30000,C71))</f>
        <v/>
      </c>
      <c r="E71" s="3" t="str">
        <f t="shared" si="4"/>
        <v/>
      </c>
    </row>
    <row r="72" customHeight="1" spans="2:5">
      <c r="B72" s="3">
        <f t="array" ref="B72">INDEX(计划表!$D$15:$D$30000,MATCH(0,COUNTIF($B$3:B71,计划表!$D$15:$D$30000),-1))</f>
        <v>0</v>
      </c>
      <c r="C72" s="3" t="str">
        <f t="shared" si="3"/>
        <v/>
      </c>
      <c r="D72" s="3" t="str">
        <f>IF(C72="","",COUNTIFS(计划表!$D$15:$D$30000,C72))</f>
        <v/>
      </c>
      <c r="E72" s="3" t="str">
        <f t="shared" si="4"/>
        <v/>
      </c>
    </row>
    <row r="73" customHeight="1" spans="2:5">
      <c r="B73" s="3">
        <f t="array" ref="B73">INDEX(计划表!$D$15:$D$30000,MATCH(0,COUNTIF($B$3:B72,计划表!$D$15:$D$30000),-1))</f>
        <v>0</v>
      </c>
      <c r="C73" s="3" t="str">
        <f t="shared" si="3"/>
        <v/>
      </c>
      <c r="D73" s="3" t="str">
        <f>IF(C73="","",COUNTIFS(计划表!$D$15:$D$30000,C73))</f>
        <v/>
      </c>
      <c r="E73" s="3" t="str">
        <f t="shared" si="4"/>
        <v/>
      </c>
    </row>
    <row r="74" customHeight="1" spans="2:5">
      <c r="B74" s="3">
        <f t="array" ref="B74">INDEX(计划表!$D$15:$D$30000,MATCH(0,COUNTIF($B$3:B73,计划表!$D$15:$D$30000),-1))</f>
        <v>0</v>
      </c>
      <c r="C74" s="3" t="str">
        <f t="shared" si="3"/>
        <v/>
      </c>
      <c r="D74" s="3" t="str">
        <f>IF(C74="","",COUNTIFS(计划表!$D$15:$D$30000,C74))</f>
        <v/>
      </c>
      <c r="E74" s="3" t="str">
        <f t="shared" si="4"/>
        <v/>
      </c>
    </row>
    <row r="75" customHeight="1" spans="2:5">
      <c r="B75" s="3">
        <f t="array" ref="B75">INDEX(计划表!$D$15:$D$30000,MATCH(0,COUNTIF($B$3:B74,计划表!$D$15:$D$30000),-1))</f>
        <v>0</v>
      </c>
      <c r="C75" s="3" t="str">
        <f t="shared" si="3"/>
        <v/>
      </c>
      <c r="D75" s="3" t="str">
        <f>IF(C75="","",COUNTIFS(计划表!$D$15:$D$30000,C75))</f>
        <v/>
      </c>
      <c r="E75" s="3" t="str">
        <f t="shared" si="4"/>
        <v/>
      </c>
    </row>
    <row r="76" customHeight="1" spans="2:5">
      <c r="B76" s="3">
        <f t="array" ref="B76">INDEX(计划表!$D$15:$D$30000,MATCH(0,COUNTIF($B$3:B75,计划表!$D$15:$D$30000),-1))</f>
        <v>0</v>
      </c>
      <c r="C76" s="3" t="str">
        <f t="shared" si="3"/>
        <v/>
      </c>
      <c r="D76" s="3" t="str">
        <f>IF(C76="","",COUNTIFS(计划表!$D$15:$D$30000,C76))</f>
        <v/>
      </c>
      <c r="E76" s="3" t="str">
        <f t="shared" si="4"/>
        <v/>
      </c>
    </row>
    <row r="77" customHeight="1" spans="2:5">
      <c r="B77" s="3">
        <f t="array" ref="B77">INDEX(计划表!$D$15:$D$30000,MATCH(0,COUNTIF($B$3:B76,计划表!$D$15:$D$30000),-1))</f>
        <v>0</v>
      </c>
      <c r="C77" s="3" t="str">
        <f t="shared" si="3"/>
        <v/>
      </c>
      <c r="D77" s="3" t="str">
        <f>IF(C77="","",COUNTIFS(计划表!$D$15:$D$30000,C77))</f>
        <v/>
      </c>
      <c r="E77" s="3" t="str">
        <f t="shared" si="4"/>
        <v/>
      </c>
    </row>
    <row r="78" customHeight="1" spans="2:5">
      <c r="B78" s="3">
        <f t="array" ref="B78">INDEX(计划表!$D$15:$D$30000,MATCH(0,COUNTIF($B$3:B77,计划表!$D$15:$D$30000),-1))</f>
        <v>0</v>
      </c>
      <c r="C78" s="3" t="str">
        <f t="shared" si="3"/>
        <v/>
      </c>
      <c r="D78" s="3" t="str">
        <f>IF(C78="","",COUNTIFS(计划表!$D$15:$D$30000,C78))</f>
        <v/>
      </c>
      <c r="E78" s="3" t="str">
        <f t="shared" si="4"/>
        <v/>
      </c>
    </row>
    <row r="79" customHeight="1" spans="2:5">
      <c r="B79" s="3">
        <f t="array" ref="B79">INDEX(计划表!$D$15:$D$30000,MATCH(0,COUNTIF($B$3:B78,计划表!$D$15:$D$30000),-1))</f>
        <v>0</v>
      </c>
      <c r="C79" s="3" t="str">
        <f t="shared" si="3"/>
        <v/>
      </c>
      <c r="D79" s="3" t="str">
        <f>IF(C79="","",COUNTIFS(计划表!$D$15:$D$30000,C79))</f>
        <v/>
      </c>
      <c r="E79" s="3" t="str">
        <f t="shared" si="4"/>
        <v/>
      </c>
    </row>
    <row r="80" customHeight="1" spans="2:5">
      <c r="B80" s="3">
        <f t="array" ref="B80">INDEX(计划表!$D$15:$D$30000,MATCH(0,COUNTIF($B$3:B79,计划表!$D$15:$D$30000),-1))</f>
        <v>0</v>
      </c>
      <c r="C80" s="3" t="str">
        <f t="shared" si="3"/>
        <v/>
      </c>
      <c r="D80" s="3" t="str">
        <f>IF(C80="","",COUNTIFS(计划表!$D$15:$D$30000,C80))</f>
        <v/>
      </c>
      <c r="E80" s="3" t="str">
        <f t="shared" si="4"/>
        <v/>
      </c>
    </row>
    <row r="81" customHeight="1" spans="2:5">
      <c r="B81" s="3">
        <f t="array" ref="B81">INDEX(计划表!$D$15:$D$30000,MATCH(0,COUNTIF($B$3:B80,计划表!$D$15:$D$30000),-1))</f>
        <v>0</v>
      </c>
      <c r="C81" s="3" t="str">
        <f t="shared" si="3"/>
        <v/>
      </c>
      <c r="D81" s="3" t="str">
        <f>IF(C81="","",COUNTIFS(计划表!$D$15:$D$30000,C81))</f>
        <v/>
      </c>
      <c r="E81" s="3" t="str">
        <f t="shared" si="4"/>
        <v/>
      </c>
    </row>
    <row r="82" customHeight="1" spans="2:5">
      <c r="B82" s="3">
        <f t="array" ref="B82">INDEX(计划表!$D$15:$D$30000,MATCH(0,COUNTIF($B$3:B81,计划表!$D$15:$D$30000),-1))</f>
        <v>0</v>
      </c>
      <c r="C82" s="3" t="str">
        <f t="shared" si="3"/>
        <v/>
      </c>
      <c r="D82" s="3" t="str">
        <f>IF(C82="","",COUNTIFS(计划表!$D$15:$D$30000,C82))</f>
        <v/>
      </c>
      <c r="E82" s="3" t="str">
        <f t="shared" si="4"/>
        <v/>
      </c>
    </row>
    <row r="83" customHeight="1" spans="2:5">
      <c r="B83" s="3">
        <f t="array" ref="B83">INDEX(计划表!$D$15:$D$30000,MATCH(0,COUNTIF($B$3:B82,计划表!$D$15:$D$30000),-1))</f>
        <v>0</v>
      </c>
      <c r="C83" s="3" t="str">
        <f t="shared" si="3"/>
        <v/>
      </c>
      <c r="D83" s="3" t="str">
        <f>IF(C83="","",COUNTIFS(计划表!$D$15:$D$30000,C83))</f>
        <v/>
      </c>
      <c r="E83" s="3" t="str">
        <f t="shared" si="4"/>
        <v/>
      </c>
    </row>
    <row r="84" customHeight="1" spans="2:5">
      <c r="B84" s="3">
        <f t="array" ref="B84">INDEX(计划表!$D$15:$D$30000,MATCH(0,COUNTIF($B$3:B83,计划表!$D$15:$D$30000),-1))</f>
        <v>0</v>
      </c>
      <c r="C84" s="3" t="str">
        <f t="shared" si="3"/>
        <v/>
      </c>
      <c r="D84" s="3" t="str">
        <f>IF(C84="","",COUNTIFS(计划表!$D$15:$D$30000,C84))</f>
        <v/>
      </c>
      <c r="E84" s="3" t="str">
        <f t="shared" si="4"/>
        <v/>
      </c>
    </row>
    <row r="85" customHeight="1" spans="2:5">
      <c r="B85" s="3">
        <f t="array" ref="B85">INDEX(计划表!$D$15:$D$30000,MATCH(0,COUNTIF($B$3:B84,计划表!$D$15:$D$30000),-1))</f>
        <v>0</v>
      </c>
      <c r="C85" s="3" t="str">
        <f t="shared" ref="C85:C148" si="5">IF(B85=0,"",B85)</f>
        <v/>
      </c>
      <c r="D85" s="3" t="str">
        <f>IF(C85="","",COUNTIFS(计划表!$D$15:$D$30000,C85))</f>
        <v/>
      </c>
      <c r="E85" s="3" t="str">
        <f t="shared" ref="E85:E148" si="6">IF(C85="","",MAX($D$4:$D$10000)+1)</f>
        <v/>
      </c>
    </row>
    <row r="86" customHeight="1" spans="2:5">
      <c r="B86" s="3">
        <f t="array" ref="B86">INDEX(计划表!$D$15:$D$30000,MATCH(0,COUNTIF($B$3:B85,计划表!$D$15:$D$30000),-1))</f>
        <v>0</v>
      </c>
      <c r="C86" s="3" t="str">
        <f t="shared" si="5"/>
        <v/>
      </c>
      <c r="D86" s="3" t="str">
        <f>IF(C86="","",COUNTIFS(计划表!$D$15:$D$30000,C86))</f>
        <v/>
      </c>
      <c r="E86" s="3" t="str">
        <f t="shared" si="6"/>
        <v/>
      </c>
    </row>
    <row r="87" customHeight="1" spans="2:5">
      <c r="B87" s="3">
        <f t="array" ref="B87">INDEX(计划表!$D$15:$D$30000,MATCH(0,COUNTIF($B$3:B86,计划表!$D$15:$D$30000),-1))</f>
        <v>0</v>
      </c>
      <c r="C87" s="3" t="str">
        <f t="shared" si="5"/>
        <v/>
      </c>
      <c r="D87" s="3" t="str">
        <f>IF(C87="","",COUNTIFS(计划表!$D$15:$D$30000,C87))</f>
        <v/>
      </c>
      <c r="E87" s="3" t="str">
        <f t="shared" si="6"/>
        <v/>
      </c>
    </row>
    <row r="88" customHeight="1" spans="2:5">
      <c r="B88" s="3">
        <f t="array" ref="B88">INDEX(计划表!$D$15:$D$30000,MATCH(0,COUNTIF($B$3:B87,计划表!$D$15:$D$30000),-1))</f>
        <v>0</v>
      </c>
      <c r="C88" s="3" t="str">
        <f t="shared" si="5"/>
        <v/>
      </c>
      <c r="D88" s="3" t="str">
        <f>IF(C88="","",COUNTIFS(计划表!$D$15:$D$30000,C88))</f>
        <v/>
      </c>
      <c r="E88" s="3" t="str">
        <f t="shared" si="6"/>
        <v/>
      </c>
    </row>
    <row r="89" customHeight="1" spans="2:5">
      <c r="B89" s="3">
        <f t="array" ref="B89">INDEX(计划表!$D$15:$D$30000,MATCH(0,COUNTIF($B$3:B88,计划表!$D$15:$D$30000),-1))</f>
        <v>0</v>
      </c>
      <c r="C89" s="3" t="str">
        <f t="shared" si="5"/>
        <v/>
      </c>
      <c r="D89" s="3" t="str">
        <f>IF(C89="","",COUNTIFS(计划表!$D$15:$D$30000,C89))</f>
        <v/>
      </c>
      <c r="E89" s="3" t="str">
        <f t="shared" si="6"/>
        <v/>
      </c>
    </row>
    <row r="90" customHeight="1" spans="2:5">
      <c r="B90" s="3">
        <f t="array" ref="B90">INDEX(计划表!$D$15:$D$30000,MATCH(0,COUNTIF($B$3:B89,计划表!$D$15:$D$30000),-1))</f>
        <v>0</v>
      </c>
      <c r="C90" s="3" t="str">
        <f t="shared" si="5"/>
        <v/>
      </c>
      <c r="D90" s="3" t="str">
        <f>IF(C90="","",COUNTIFS(计划表!$D$15:$D$30000,C90))</f>
        <v/>
      </c>
      <c r="E90" s="3" t="str">
        <f t="shared" si="6"/>
        <v/>
      </c>
    </row>
    <row r="91" customHeight="1" spans="2:5">
      <c r="B91" s="3">
        <f t="array" ref="B91">INDEX(计划表!$D$15:$D$30000,MATCH(0,COUNTIF($B$3:B90,计划表!$D$15:$D$30000),-1))</f>
        <v>0</v>
      </c>
      <c r="C91" s="3" t="str">
        <f t="shared" si="5"/>
        <v/>
      </c>
      <c r="D91" s="3" t="str">
        <f>IF(C91="","",COUNTIFS(计划表!$D$15:$D$30000,C91))</f>
        <v/>
      </c>
      <c r="E91" s="3" t="str">
        <f t="shared" si="6"/>
        <v/>
      </c>
    </row>
    <row r="92" customHeight="1" spans="2:5">
      <c r="B92" s="3">
        <f t="array" ref="B92">INDEX(计划表!$D$15:$D$30000,MATCH(0,COUNTIF($B$3:B91,计划表!$D$15:$D$30000),-1))</f>
        <v>0</v>
      </c>
      <c r="C92" s="3" t="str">
        <f t="shared" si="5"/>
        <v/>
      </c>
      <c r="D92" s="3" t="str">
        <f>IF(C92="","",COUNTIFS(计划表!$D$15:$D$30000,C92))</f>
        <v/>
      </c>
      <c r="E92" s="3" t="str">
        <f t="shared" si="6"/>
        <v/>
      </c>
    </row>
    <row r="93" customHeight="1" spans="2:5">
      <c r="B93" s="3">
        <f t="array" ref="B93">INDEX(计划表!$D$15:$D$30000,MATCH(0,COUNTIF($B$3:B92,计划表!$D$15:$D$30000),-1))</f>
        <v>0</v>
      </c>
      <c r="C93" s="3" t="str">
        <f t="shared" si="5"/>
        <v/>
      </c>
      <c r="D93" s="3" t="str">
        <f>IF(C93="","",COUNTIFS(计划表!$D$15:$D$30000,C93))</f>
        <v/>
      </c>
      <c r="E93" s="3" t="str">
        <f t="shared" si="6"/>
        <v/>
      </c>
    </row>
    <row r="94" customHeight="1" spans="2:5">
      <c r="B94" s="3">
        <f t="array" ref="B94">INDEX(计划表!$D$15:$D$30000,MATCH(0,COUNTIF($B$3:B93,计划表!$D$15:$D$30000),-1))</f>
        <v>0</v>
      </c>
      <c r="C94" s="3" t="str">
        <f t="shared" si="5"/>
        <v/>
      </c>
      <c r="D94" s="3" t="str">
        <f>IF(C94="","",COUNTIFS(计划表!$D$15:$D$30000,C94))</f>
        <v/>
      </c>
      <c r="E94" s="3" t="str">
        <f t="shared" si="6"/>
        <v/>
      </c>
    </row>
    <row r="95" customHeight="1" spans="2:5">
      <c r="B95" s="3">
        <f t="array" ref="B95">INDEX(计划表!$D$15:$D$30000,MATCH(0,COUNTIF($B$3:B94,计划表!$D$15:$D$30000),-1))</f>
        <v>0</v>
      </c>
      <c r="C95" s="3" t="str">
        <f t="shared" si="5"/>
        <v/>
      </c>
      <c r="D95" s="3" t="str">
        <f>IF(C95="","",COUNTIFS(计划表!$D$15:$D$30000,C95))</f>
        <v/>
      </c>
      <c r="E95" s="3" t="str">
        <f t="shared" si="6"/>
        <v/>
      </c>
    </row>
    <row r="96" customHeight="1" spans="2:5">
      <c r="B96" s="3">
        <f t="array" ref="B96">INDEX(计划表!$D$15:$D$30000,MATCH(0,COUNTIF($B$3:B95,计划表!$D$15:$D$30000),-1))</f>
        <v>0</v>
      </c>
      <c r="C96" s="3" t="str">
        <f t="shared" si="5"/>
        <v/>
      </c>
      <c r="D96" s="3" t="str">
        <f>IF(C96="","",COUNTIFS(计划表!$D$15:$D$30000,C96))</f>
        <v/>
      </c>
      <c r="E96" s="3" t="str">
        <f t="shared" si="6"/>
        <v/>
      </c>
    </row>
    <row r="97" customHeight="1" spans="2:5">
      <c r="B97" s="3">
        <f t="array" ref="B97">INDEX(计划表!$D$15:$D$30000,MATCH(0,COUNTIF($B$3:B96,计划表!$D$15:$D$30000),-1))</f>
        <v>0</v>
      </c>
      <c r="C97" s="3" t="str">
        <f t="shared" si="5"/>
        <v/>
      </c>
      <c r="D97" s="3" t="str">
        <f>IF(C97="","",COUNTIFS(计划表!$D$15:$D$30000,C97))</f>
        <v/>
      </c>
      <c r="E97" s="3" t="str">
        <f t="shared" si="6"/>
        <v/>
      </c>
    </row>
    <row r="98" customHeight="1" spans="2:5">
      <c r="B98" s="3">
        <f t="array" ref="B98">INDEX(计划表!$D$15:$D$30000,MATCH(0,COUNTIF($B$3:B97,计划表!$D$15:$D$30000),-1))</f>
        <v>0</v>
      </c>
      <c r="C98" s="3" t="str">
        <f t="shared" si="5"/>
        <v/>
      </c>
      <c r="D98" s="3" t="str">
        <f>IF(C98="","",COUNTIFS(计划表!$D$15:$D$30000,C98))</f>
        <v/>
      </c>
      <c r="E98" s="3" t="str">
        <f t="shared" si="6"/>
        <v/>
      </c>
    </row>
    <row r="99" customHeight="1" spans="2:5">
      <c r="B99" s="3">
        <f t="array" ref="B99">INDEX(计划表!$D$15:$D$30000,MATCH(0,COUNTIF($B$3:B98,计划表!$D$15:$D$30000),-1))</f>
        <v>0</v>
      </c>
      <c r="C99" s="3" t="str">
        <f t="shared" si="5"/>
        <v/>
      </c>
      <c r="D99" s="3" t="str">
        <f>IF(C99="","",COUNTIFS(计划表!$D$15:$D$30000,C99))</f>
        <v/>
      </c>
      <c r="E99" s="3" t="str">
        <f t="shared" si="6"/>
        <v/>
      </c>
    </row>
    <row r="100" customHeight="1" spans="2:5">
      <c r="B100" s="3">
        <f t="array" ref="B100">INDEX(计划表!$D$15:$D$30000,MATCH(0,COUNTIF($B$3:B99,计划表!$D$15:$D$30000),-1))</f>
        <v>0</v>
      </c>
      <c r="C100" s="3" t="str">
        <f t="shared" si="5"/>
        <v/>
      </c>
      <c r="D100" s="3" t="str">
        <f>IF(C100="","",COUNTIFS(计划表!$D$15:$D$30000,C100))</f>
        <v/>
      </c>
      <c r="E100" s="3" t="str">
        <f t="shared" si="6"/>
        <v/>
      </c>
    </row>
    <row r="101" customHeight="1" spans="2:5">
      <c r="B101" s="3">
        <f t="array" ref="B101">INDEX(计划表!$D$15:$D$30000,MATCH(0,COUNTIF($B$3:B100,计划表!$D$15:$D$30000),-1))</f>
        <v>0</v>
      </c>
      <c r="C101" s="3" t="str">
        <f t="shared" si="5"/>
        <v/>
      </c>
      <c r="D101" s="3" t="str">
        <f>IF(C101="","",COUNTIFS(计划表!$D$15:$D$30000,C101))</f>
        <v/>
      </c>
      <c r="E101" s="3" t="str">
        <f t="shared" si="6"/>
        <v/>
      </c>
    </row>
    <row r="102" customHeight="1" spans="2:5">
      <c r="B102" s="3">
        <f t="array" ref="B102">INDEX(计划表!$D$15:$D$30000,MATCH(0,COUNTIF($B$3:B101,计划表!$D$15:$D$30000),-1))</f>
        <v>0</v>
      </c>
      <c r="C102" s="3" t="str">
        <f t="shared" si="5"/>
        <v/>
      </c>
      <c r="D102" s="3" t="str">
        <f>IF(C102="","",COUNTIFS(计划表!$D$15:$D$30000,C102))</f>
        <v/>
      </c>
      <c r="E102" s="3" t="str">
        <f t="shared" si="6"/>
        <v/>
      </c>
    </row>
    <row r="103" customHeight="1" spans="2:5">
      <c r="B103" s="3">
        <f t="array" ref="B103">INDEX(计划表!$D$15:$D$30000,MATCH(0,COUNTIF($B$3:B102,计划表!$D$15:$D$30000),-1))</f>
        <v>0</v>
      </c>
      <c r="C103" s="3" t="str">
        <f t="shared" si="5"/>
        <v/>
      </c>
      <c r="D103" s="3" t="str">
        <f>IF(C103="","",COUNTIFS(计划表!$D$15:$D$30000,C103))</f>
        <v/>
      </c>
      <c r="E103" s="3" t="str">
        <f t="shared" si="6"/>
        <v/>
      </c>
    </row>
    <row r="104" customHeight="1" spans="2:5">
      <c r="B104" s="3">
        <f t="array" ref="B104">INDEX(计划表!$D$15:$D$30000,MATCH(0,COUNTIF($B$3:B103,计划表!$D$15:$D$30000),-1))</f>
        <v>0</v>
      </c>
      <c r="C104" s="3" t="str">
        <f t="shared" si="5"/>
        <v/>
      </c>
      <c r="D104" s="3" t="str">
        <f>IF(C104="","",COUNTIFS(计划表!$D$15:$D$30000,C104))</f>
        <v/>
      </c>
      <c r="E104" s="3" t="str">
        <f t="shared" si="6"/>
        <v/>
      </c>
    </row>
    <row r="105" customHeight="1" spans="2:5">
      <c r="B105" s="3">
        <f t="array" ref="B105">INDEX(计划表!$D$15:$D$30000,MATCH(0,COUNTIF($B$3:B104,计划表!$D$15:$D$30000),-1))</f>
        <v>0</v>
      </c>
      <c r="C105" s="3" t="str">
        <f t="shared" si="5"/>
        <v/>
      </c>
      <c r="D105" s="3" t="str">
        <f>IF(C105="","",COUNTIFS(计划表!$D$15:$D$30000,C105))</f>
        <v/>
      </c>
      <c r="E105" s="3" t="str">
        <f t="shared" si="6"/>
        <v/>
      </c>
    </row>
    <row r="106" customHeight="1" spans="2:5">
      <c r="B106" s="3">
        <f t="array" ref="B106">INDEX(计划表!$D$15:$D$30000,MATCH(0,COUNTIF($B$3:B105,计划表!$D$15:$D$30000),-1))</f>
        <v>0</v>
      </c>
      <c r="C106" s="3" t="str">
        <f t="shared" si="5"/>
        <v/>
      </c>
      <c r="D106" s="3" t="str">
        <f>IF(C106="","",COUNTIFS(计划表!$D$15:$D$30000,C106))</f>
        <v/>
      </c>
      <c r="E106" s="3" t="str">
        <f t="shared" si="6"/>
        <v/>
      </c>
    </row>
    <row r="107" customHeight="1" spans="2:5">
      <c r="B107" s="3">
        <f t="array" ref="B107">INDEX(计划表!$D$15:$D$30000,MATCH(0,COUNTIF($B$3:B106,计划表!$D$15:$D$30000),-1))</f>
        <v>0</v>
      </c>
      <c r="C107" s="3" t="str">
        <f t="shared" si="5"/>
        <v/>
      </c>
      <c r="D107" s="3" t="str">
        <f>IF(C107="","",COUNTIFS(计划表!$D$15:$D$30000,C107))</f>
        <v/>
      </c>
      <c r="E107" s="3" t="str">
        <f t="shared" si="6"/>
        <v/>
      </c>
    </row>
    <row r="108" customHeight="1" spans="2:5">
      <c r="B108" s="3">
        <f t="array" ref="B108">INDEX(计划表!$D$15:$D$30000,MATCH(0,COUNTIF($B$3:B107,计划表!$D$15:$D$30000),-1))</f>
        <v>0</v>
      </c>
      <c r="C108" s="3" t="str">
        <f t="shared" si="5"/>
        <v/>
      </c>
      <c r="D108" s="3" t="str">
        <f>IF(C108="","",COUNTIFS(计划表!$D$15:$D$30000,C108))</f>
        <v/>
      </c>
      <c r="E108" s="3" t="str">
        <f t="shared" si="6"/>
        <v/>
      </c>
    </row>
    <row r="109" customHeight="1" spans="2:5">
      <c r="B109" s="3">
        <f t="array" ref="B109">INDEX(计划表!$D$15:$D$30000,MATCH(0,COUNTIF($B$3:B108,计划表!$D$15:$D$30000),-1))</f>
        <v>0</v>
      </c>
      <c r="C109" s="3" t="str">
        <f t="shared" si="5"/>
        <v/>
      </c>
      <c r="D109" s="3" t="str">
        <f>IF(C109="","",COUNTIFS(计划表!$D$15:$D$30000,C109))</f>
        <v/>
      </c>
      <c r="E109" s="3" t="str">
        <f t="shared" si="6"/>
        <v/>
      </c>
    </row>
    <row r="110" customHeight="1" spans="2:5">
      <c r="B110" s="3">
        <f t="array" ref="B110">INDEX(计划表!$D$15:$D$30000,MATCH(0,COUNTIF($B$3:B109,计划表!$D$15:$D$30000),-1))</f>
        <v>0</v>
      </c>
      <c r="C110" s="3" t="str">
        <f t="shared" si="5"/>
        <v/>
      </c>
      <c r="D110" s="3" t="str">
        <f>IF(C110="","",COUNTIFS(计划表!$D$15:$D$30000,C110))</f>
        <v/>
      </c>
      <c r="E110" s="3" t="str">
        <f t="shared" si="6"/>
        <v/>
      </c>
    </row>
    <row r="111" customHeight="1" spans="2:5">
      <c r="B111" s="3">
        <f t="array" ref="B111">INDEX(计划表!$D$15:$D$30000,MATCH(0,COUNTIF($B$3:B110,计划表!$D$15:$D$30000),-1))</f>
        <v>0</v>
      </c>
      <c r="C111" s="3" t="str">
        <f t="shared" si="5"/>
        <v/>
      </c>
      <c r="D111" s="3" t="str">
        <f>IF(C111="","",COUNTIFS(计划表!$D$15:$D$30000,C111))</f>
        <v/>
      </c>
      <c r="E111" s="3" t="str">
        <f t="shared" si="6"/>
        <v/>
      </c>
    </row>
    <row r="112" customHeight="1" spans="2:5">
      <c r="B112" s="3">
        <f t="array" ref="B112">INDEX(计划表!$D$15:$D$30000,MATCH(0,COUNTIF($B$3:B111,计划表!$D$15:$D$30000),-1))</f>
        <v>0</v>
      </c>
      <c r="C112" s="3" t="str">
        <f t="shared" si="5"/>
        <v/>
      </c>
      <c r="D112" s="3" t="str">
        <f>IF(C112="","",COUNTIFS(计划表!$D$15:$D$30000,C112))</f>
        <v/>
      </c>
      <c r="E112" s="3" t="str">
        <f t="shared" si="6"/>
        <v/>
      </c>
    </row>
    <row r="113" customHeight="1" spans="2:5">
      <c r="B113" s="3">
        <f t="array" ref="B113">INDEX(计划表!$D$15:$D$30000,MATCH(0,COUNTIF($B$3:B112,计划表!$D$15:$D$30000),-1))</f>
        <v>0</v>
      </c>
      <c r="C113" s="3" t="str">
        <f t="shared" si="5"/>
        <v/>
      </c>
      <c r="D113" s="3" t="str">
        <f>IF(C113="","",COUNTIFS(计划表!$D$15:$D$30000,C113))</f>
        <v/>
      </c>
      <c r="E113" s="3" t="str">
        <f t="shared" si="6"/>
        <v/>
      </c>
    </row>
    <row r="114" customHeight="1" spans="2:5">
      <c r="B114" s="3">
        <f t="array" ref="B114">INDEX(计划表!$D$15:$D$30000,MATCH(0,COUNTIF($B$3:B113,计划表!$D$15:$D$30000),-1))</f>
        <v>0</v>
      </c>
      <c r="C114" s="3" t="str">
        <f t="shared" si="5"/>
        <v/>
      </c>
      <c r="D114" s="3" t="str">
        <f>IF(C114="","",COUNTIFS(计划表!$D$15:$D$30000,C114))</f>
        <v/>
      </c>
      <c r="E114" s="3" t="str">
        <f t="shared" si="6"/>
        <v/>
      </c>
    </row>
    <row r="115" customHeight="1" spans="2:5">
      <c r="B115" s="3">
        <f t="array" ref="B115">INDEX(计划表!$D$15:$D$30000,MATCH(0,COUNTIF($B$3:B114,计划表!$D$15:$D$30000),-1))</f>
        <v>0</v>
      </c>
      <c r="C115" s="3" t="str">
        <f t="shared" si="5"/>
        <v/>
      </c>
      <c r="D115" s="3" t="str">
        <f>IF(C115="","",COUNTIFS(计划表!$D$15:$D$30000,C115))</f>
        <v/>
      </c>
      <c r="E115" s="3" t="str">
        <f t="shared" si="6"/>
        <v/>
      </c>
    </row>
    <row r="116" customHeight="1" spans="2:5">
      <c r="B116" s="3">
        <f t="array" ref="B116">INDEX(计划表!$D$15:$D$30000,MATCH(0,COUNTIF($B$3:B115,计划表!$D$15:$D$30000),-1))</f>
        <v>0</v>
      </c>
      <c r="C116" s="3" t="str">
        <f t="shared" si="5"/>
        <v/>
      </c>
      <c r="D116" s="3" t="str">
        <f>IF(C116="","",COUNTIFS(计划表!$D$15:$D$30000,C116))</f>
        <v/>
      </c>
      <c r="E116" s="3" t="str">
        <f t="shared" si="6"/>
        <v/>
      </c>
    </row>
    <row r="117" customHeight="1" spans="2:5">
      <c r="B117" s="3">
        <f t="array" ref="B117">INDEX(计划表!$D$15:$D$30000,MATCH(0,COUNTIF($B$3:B116,计划表!$D$15:$D$30000),-1))</f>
        <v>0</v>
      </c>
      <c r="C117" s="3" t="str">
        <f t="shared" si="5"/>
        <v/>
      </c>
      <c r="D117" s="3" t="str">
        <f>IF(C117="","",COUNTIFS(计划表!$D$15:$D$30000,C117))</f>
        <v/>
      </c>
      <c r="E117" s="3" t="str">
        <f t="shared" si="6"/>
        <v/>
      </c>
    </row>
    <row r="118" customHeight="1" spans="2:5">
      <c r="B118" s="3">
        <f t="array" ref="B118">INDEX(计划表!$D$15:$D$30000,MATCH(0,COUNTIF($B$3:B117,计划表!$D$15:$D$30000),-1))</f>
        <v>0</v>
      </c>
      <c r="C118" s="3" t="str">
        <f t="shared" si="5"/>
        <v/>
      </c>
      <c r="D118" s="3" t="str">
        <f>IF(C118="","",COUNTIFS(计划表!$D$15:$D$30000,C118))</f>
        <v/>
      </c>
      <c r="E118" s="3" t="str">
        <f t="shared" si="6"/>
        <v/>
      </c>
    </row>
    <row r="119" customHeight="1" spans="2:5">
      <c r="B119" s="3">
        <f t="array" ref="B119">INDEX(计划表!$D$15:$D$30000,MATCH(0,COUNTIF($B$3:B118,计划表!$D$15:$D$30000),-1))</f>
        <v>0</v>
      </c>
      <c r="C119" s="3" t="str">
        <f t="shared" si="5"/>
        <v/>
      </c>
      <c r="D119" s="3" t="str">
        <f>IF(C119="","",COUNTIFS(计划表!$D$15:$D$30000,C119))</f>
        <v/>
      </c>
      <c r="E119" s="3" t="str">
        <f t="shared" si="6"/>
        <v/>
      </c>
    </row>
    <row r="120" customHeight="1" spans="2:5">
      <c r="B120" s="3">
        <f t="array" ref="B120">INDEX(计划表!$D$15:$D$30000,MATCH(0,COUNTIF($B$3:B119,计划表!$D$15:$D$30000),-1))</f>
        <v>0</v>
      </c>
      <c r="C120" s="3" t="str">
        <f t="shared" si="5"/>
        <v/>
      </c>
      <c r="D120" s="3" t="str">
        <f>IF(C120="","",COUNTIFS(计划表!$D$15:$D$30000,C120))</f>
        <v/>
      </c>
      <c r="E120" s="3" t="str">
        <f t="shared" si="6"/>
        <v/>
      </c>
    </row>
    <row r="121" customHeight="1" spans="2:5">
      <c r="B121" s="3">
        <f t="array" ref="B121">INDEX(计划表!$D$15:$D$30000,MATCH(0,COUNTIF($B$3:B120,计划表!$D$15:$D$30000),-1))</f>
        <v>0</v>
      </c>
      <c r="C121" s="3" t="str">
        <f t="shared" si="5"/>
        <v/>
      </c>
      <c r="D121" s="3" t="str">
        <f>IF(C121="","",COUNTIFS(计划表!$D$15:$D$30000,C121))</f>
        <v/>
      </c>
      <c r="E121" s="3" t="str">
        <f t="shared" si="6"/>
        <v/>
      </c>
    </row>
    <row r="122" customHeight="1" spans="2:5">
      <c r="B122" s="3">
        <f t="array" ref="B122">INDEX(计划表!$D$15:$D$30000,MATCH(0,COUNTIF($B$3:B121,计划表!$D$15:$D$30000),-1))</f>
        <v>0</v>
      </c>
      <c r="C122" s="3" t="str">
        <f t="shared" si="5"/>
        <v/>
      </c>
      <c r="D122" s="3" t="str">
        <f>IF(C122="","",COUNTIFS(计划表!$D$15:$D$30000,C122))</f>
        <v/>
      </c>
      <c r="E122" s="3" t="str">
        <f t="shared" si="6"/>
        <v/>
      </c>
    </row>
    <row r="123" customHeight="1" spans="2:5">
      <c r="B123" s="3">
        <f t="array" ref="B123">INDEX(计划表!$D$15:$D$30000,MATCH(0,COUNTIF($B$3:B122,计划表!$D$15:$D$30000),-1))</f>
        <v>0</v>
      </c>
      <c r="C123" s="3" t="str">
        <f t="shared" si="5"/>
        <v/>
      </c>
      <c r="D123" s="3" t="str">
        <f>IF(C123="","",COUNTIFS(计划表!$D$15:$D$30000,C123))</f>
        <v/>
      </c>
      <c r="E123" s="3" t="str">
        <f t="shared" si="6"/>
        <v/>
      </c>
    </row>
    <row r="124" customHeight="1" spans="2:5">
      <c r="B124" s="3">
        <f t="array" ref="B124">INDEX(计划表!$D$15:$D$30000,MATCH(0,COUNTIF($B$3:B123,计划表!$D$15:$D$30000),-1))</f>
        <v>0</v>
      </c>
      <c r="C124" s="3" t="str">
        <f t="shared" si="5"/>
        <v/>
      </c>
      <c r="D124" s="3" t="str">
        <f>IF(C124="","",COUNTIFS(计划表!$D$15:$D$30000,C124))</f>
        <v/>
      </c>
      <c r="E124" s="3" t="str">
        <f t="shared" si="6"/>
        <v/>
      </c>
    </row>
    <row r="125" customHeight="1" spans="2:5">
      <c r="B125" s="3">
        <f t="array" ref="B125">INDEX(计划表!$D$15:$D$30000,MATCH(0,COUNTIF($B$3:B124,计划表!$D$15:$D$30000),-1))</f>
        <v>0</v>
      </c>
      <c r="C125" s="3" t="str">
        <f t="shared" si="5"/>
        <v/>
      </c>
      <c r="D125" s="3" t="str">
        <f>IF(C125="","",COUNTIFS(计划表!$D$15:$D$30000,C125))</f>
        <v/>
      </c>
      <c r="E125" s="3" t="str">
        <f t="shared" si="6"/>
        <v/>
      </c>
    </row>
    <row r="126" customHeight="1" spans="2:5">
      <c r="B126" s="3">
        <f t="array" ref="B126">INDEX(计划表!$D$15:$D$30000,MATCH(0,COUNTIF($B$3:B125,计划表!$D$15:$D$30000),-1))</f>
        <v>0</v>
      </c>
      <c r="C126" s="3" t="str">
        <f t="shared" si="5"/>
        <v/>
      </c>
      <c r="D126" s="3" t="str">
        <f>IF(C126="","",COUNTIFS(计划表!$D$15:$D$30000,C126))</f>
        <v/>
      </c>
      <c r="E126" s="3" t="str">
        <f t="shared" si="6"/>
        <v/>
      </c>
    </row>
    <row r="127" customHeight="1" spans="2:5">
      <c r="B127" s="3">
        <f t="array" ref="B127">INDEX(计划表!$D$15:$D$30000,MATCH(0,COUNTIF($B$3:B126,计划表!$D$15:$D$30000),-1))</f>
        <v>0</v>
      </c>
      <c r="C127" s="3" t="str">
        <f t="shared" si="5"/>
        <v/>
      </c>
      <c r="D127" s="3" t="str">
        <f>IF(C127="","",COUNTIFS(计划表!$D$15:$D$30000,C127))</f>
        <v/>
      </c>
      <c r="E127" s="3" t="str">
        <f t="shared" si="6"/>
        <v/>
      </c>
    </row>
    <row r="128" customHeight="1" spans="2:5">
      <c r="B128" s="3">
        <f t="array" ref="B128">INDEX(计划表!$D$15:$D$30000,MATCH(0,COUNTIF($B$3:B127,计划表!$D$15:$D$30000),-1))</f>
        <v>0</v>
      </c>
      <c r="C128" s="3" t="str">
        <f t="shared" si="5"/>
        <v/>
      </c>
      <c r="D128" s="3" t="str">
        <f>IF(C128="","",COUNTIFS(计划表!$D$15:$D$30000,C128))</f>
        <v/>
      </c>
      <c r="E128" s="3" t="str">
        <f t="shared" si="6"/>
        <v/>
      </c>
    </row>
    <row r="129" customHeight="1" spans="2:5">
      <c r="B129" s="3">
        <f t="array" ref="B129">INDEX(计划表!$D$15:$D$30000,MATCH(0,COUNTIF($B$3:B128,计划表!$D$15:$D$30000),-1))</f>
        <v>0</v>
      </c>
      <c r="C129" s="3" t="str">
        <f t="shared" si="5"/>
        <v/>
      </c>
      <c r="D129" s="3" t="str">
        <f>IF(C129="","",COUNTIFS(计划表!$D$15:$D$30000,C129))</f>
        <v/>
      </c>
      <c r="E129" s="3" t="str">
        <f t="shared" si="6"/>
        <v/>
      </c>
    </row>
    <row r="130" customHeight="1" spans="2:5">
      <c r="B130" s="3">
        <f t="array" ref="B130">INDEX(计划表!$D$15:$D$30000,MATCH(0,COUNTIF($B$3:B129,计划表!$D$15:$D$30000),-1))</f>
        <v>0</v>
      </c>
      <c r="C130" s="3" t="str">
        <f t="shared" si="5"/>
        <v/>
      </c>
      <c r="D130" s="3" t="str">
        <f>IF(C130="","",COUNTIFS(计划表!$D$15:$D$30000,C130))</f>
        <v/>
      </c>
      <c r="E130" s="3" t="str">
        <f t="shared" si="6"/>
        <v/>
      </c>
    </row>
    <row r="131" customHeight="1" spans="2:5">
      <c r="B131" s="3">
        <f t="array" ref="B131">INDEX(计划表!$D$15:$D$30000,MATCH(0,COUNTIF($B$3:B130,计划表!$D$15:$D$30000),-1))</f>
        <v>0</v>
      </c>
      <c r="C131" s="3" t="str">
        <f t="shared" si="5"/>
        <v/>
      </c>
      <c r="D131" s="3" t="str">
        <f>IF(C131="","",COUNTIFS(计划表!$D$15:$D$30000,C131))</f>
        <v/>
      </c>
      <c r="E131" s="3" t="str">
        <f t="shared" si="6"/>
        <v/>
      </c>
    </row>
    <row r="132" customHeight="1" spans="2:5">
      <c r="B132" s="3">
        <f t="array" ref="B132">INDEX(计划表!$D$15:$D$30000,MATCH(0,COUNTIF($B$3:B131,计划表!$D$15:$D$30000),-1))</f>
        <v>0</v>
      </c>
      <c r="C132" s="3" t="str">
        <f t="shared" si="5"/>
        <v/>
      </c>
      <c r="D132" s="3" t="str">
        <f>IF(C132="","",COUNTIFS(计划表!$D$15:$D$30000,C132))</f>
        <v/>
      </c>
      <c r="E132" s="3" t="str">
        <f t="shared" si="6"/>
        <v/>
      </c>
    </row>
    <row r="133" customHeight="1" spans="2:5">
      <c r="B133" s="3">
        <f t="array" ref="B133">INDEX(计划表!$D$15:$D$30000,MATCH(0,COUNTIF($B$3:B132,计划表!$D$15:$D$30000),-1))</f>
        <v>0</v>
      </c>
      <c r="C133" s="3" t="str">
        <f t="shared" si="5"/>
        <v/>
      </c>
      <c r="D133" s="3" t="str">
        <f>IF(C133="","",COUNTIFS(计划表!$D$15:$D$30000,C133))</f>
        <v/>
      </c>
      <c r="E133" s="3" t="str">
        <f t="shared" si="6"/>
        <v/>
      </c>
    </row>
    <row r="134" customHeight="1" spans="2:5">
      <c r="B134" s="3">
        <f t="array" ref="B134">INDEX(计划表!$D$15:$D$30000,MATCH(0,COUNTIF($B$3:B133,计划表!$D$15:$D$30000),-1))</f>
        <v>0</v>
      </c>
      <c r="C134" s="3" t="str">
        <f t="shared" si="5"/>
        <v/>
      </c>
      <c r="D134" s="3" t="str">
        <f>IF(C134="","",COUNTIFS(计划表!$D$15:$D$30000,C134))</f>
        <v/>
      </c>
      <c r="E134" s="3" t="str">
        <f t="shared" si="6"/>
        <v/>
      </c>
    </row>
    <row r="135" customHeight="1" spans="2:5">
      <c r="B135" s="3">
        <f t="array" ref="B135">INDEX(计划表!$D$15:$D$30000,MATCH(0,COUNTIF($B$3:B134,计划表!$D$15:$D$30000),-1))</f>
        <v>0</v>
      </c>
      <c r="C135" s="3" t="str">
        <f t="shared" si="5"/>
        <v/>
      </c>
      <c r="D135" s="3" t="str">
        <f>IF(C135="","",COUNTIFS(计划表!$D$15:$D$30000,C135))</f>
        <v/>
      </c>
      <c r="E135" s="3" t="str">
        <f t="shared" si="6"/>
        <v/>
      </c>
    </row>
    <row r="136" customHeight="1" spans="2:5">
      <c r="B136" s="3">
        <f t="array" ref="B136">INDEX(计划表!$D$15:$D$30000,MATCH(0,COUNTIF($B$3:B135,计划表!$D$15:$D$30000),-1))</f>
        <v>0</v>
      </c>
      <c r="C136" s="3" t="str">
        <f t="shared" si="5"/>
        <v/>
      </c>
      <c r="D136" s="3" t="str">
        <f>IF(C136="","",COUNTIFS(计划表!$D$15:$D$30000,C136))</f>
        <v/>
      </c>
      <c r="E136" s="3" t="str">
        <f t="shared" si="6"/>
        <v/>
      </c>
    </row>
    <row r="137" customHeight="1" spans="2:5">
      <c r="B137" s="3">
        <f t="array" ref="B137">INDEX(计划表!$D$15:$D$30000,MATCH(0,COUNTIF($B$3:B136,计划表!$D$15:$D$30000),-1))</f>
        <v>0</v>
      </c>
      <c r="C137" s="3" t="str">
        <f t="shared" si="5"/>
        <v/>
      </c>
      <c r="D137" s="3" t="str">
        <f>IF(C137="","",COUNTIFS(计划表!$D$15:$D$30000,C137))</f>
        <v/>
      </c>
      <c r="E137" s="3" t="str">
        <f t="shared" si="6"/>
        <v/>
      </c>
    </row>
    <row r="138" customHeight="1" spans="2:5">
      <c r="B138" s="3">
        <f t="array" ref="B138">INDEX(计划表!$D$15:$D$30000,MATCH(0,COUNTIF($B$3:B137,计划表!$D$15:$D$30000),-1))</f>
        <v>0</v>
      </c>
      <c r="C138" s="3" t="str">
        <f t="shared" si="5"/>
        <v/>
      </c>
      <c r="D138" s="3" t="str">
        <f>IF(C138="","",COUNTIFS(计划表!$D$15:$D$30000,C138))</f>
        <v/>
      </c>
      <c r="E138" s="3" t="str">
        <f t="shared" si="6"/>
        <v/>
      </c>
    </row>
    <row r="139" customHeight="1" spans="2:5">
      <c r="B139" s="3">
        <f t="array" ref="B139">INDEX(计划表!$D$15:$D$30000,MATCH(0,COUNTIF($B$3:B138,计划表!$D$15:$D$30000),-1))</f>
        <v>0</v>
      </c>
      <c r="C139" s="3" t="str">
        <f t="shared" si="5"/>
        <v/>
      </c>
      <c r="D139" s="3" t="str">
        <f>IF(C139="","",COUNTIFS(计划表!$D$15:$D$30000,C139))</f>
        <v/>
      </c>
      <c r="E139" s="3" t="str">
        <f t="shared" si="6"/>
        <v/>
      </c>
    </row>
    <row r="140" customHeight="1" spans="2:5">
      <c r="B140" s="3">
        <f t="array" ref="B140">INDEX(计划表!$D$15:$D$30000,MATCH(0,COUNTIF($B$3:B139,计划表!$D$15:$D$30000),-1))</f>
        <v>0</v>
      </c>
      <c r="C140" s="3" t="str">
        <f t="shared" si="5"/>
        <v/>
      </c>
      <c r="D140" s="3" t="str">
        <f>IF(C140="","",COUNTIFS(计划表!$D$15:$D$30000,C140))</f>
        <v/>
      </c>
      <c r="E140" s="3" t="str">
        <f t="shared" si="6"/>
        <v/>
      </c>
    </row>
    <row r="141" customHeight="1" spans="2:5">
      <c r="B141" s="3">
        <f t="array" ref="B141">INDEX(计划表!$D$15:$D$30000,MATCH(0,COUNTIF($B$3:B140,计划表!$D$15:$D$30000),-1))</f>
        <v>0</v>
      </c>
      <c r="C141" s="3" t="str">
        <f t="shared" si="5"/>
        <v/>
      </c>
      <c r="D141" s="3" t="str">
        <f>IF(C141="","",COUNTIFS(计划表!$D$15:$D$30000,C141))</f>
        <v/>
      </c>
      <c r="E141" s="3" t="str">
        <f t="shared" si="6"/>
        <v/>
      </c>
    </row>
    <row r="142" customHeight="1" spans="2:5">
      <c r="B142" s="3">
        <f t="array" ref="B142">INDEX(计划表!$D$15:$D$30000,MATCH(0,COUNTIF($B$3:B141,计划表!$D$15:$D$30000),-1))</f>
        <v>0</v>
      </c>
      <c r="C142" s="3" t="str">
        <f t="shared" si="5"/>
        <v/>
      </c>
      <c r="D142" s="3" t="str">
        <f>IF(C142="","",COUNTIFS(计划表!$D$15:$D$30000,C142))</f>
        <v/>
      </c>
      <c r="E142" s="3" t="str">
        <f t="shared" si="6"/>
        <v/>
      </c>
    </row>
    <row r="143" customHeight="1" spans="2:5">
      <c r="B143" s="3">
        <f t="array" ref="B143">INDEX(计划表!$D$15:$D$30000,MATCH(0,COUNTIF($B$3:B142,计划表!$D$15:$D$30000),-1))</f>
        <v>0</v>
      </c>
      <c r="C143" s="3" t="str">
        <f t="shared" si="5"/>
        <v/>
      </c>
      <c r="D143" s="3" t="str">
        <f>IF(C143="","",COUNTIFS(计划表!$D$15:$D$30000,C143))</f>
        <v/>
      </c>
      <c r="E143" s="3" t="str">
        <f t="shared" si="6"/>
        <v/>
      </c>
    </row>
    <row r="144" customHeight="1" spans="2:5">
      <c r="B144" s="3">
        <f t="array" ref="B144">INDEX(计划表!$D$15:$D$30000,MATCH(0,COUNTIF($B$3:B143,计划表!$D$15:$D$30000),-1))</f>
        <v>0</v>
      </c>
      <c r="C144" s="3" t="str">
        <f t="shared" si="5"/>
        <v/>
      </c>
      <c r="D144" s="3" t="str">
        <f>IF(C144="","",COUNTIFS(计划表!$D$15:$D$30000,C144))</f>
        <v/>
      </c>
      <c r="E144" s="3" t="str">
        <f t="shared" si="6"/>
        <v/>
      </c>
    </row>
    <row r="145" customHeight="1" spans="2:5">
      <c r="B145" s="3">
        <f t="array" ref="B145">INDEX(计划表!$D$15:$D$30000,MATCH(0,COUNTIF($B$3:B144,计划表!$D$15:$D$30000),-1))</f>
        <v>0</v>
      </c>
      <c r="C145" s="3" t="str">
        <f t="shared" si="5"/>
        <v/>
      </c>
      <c r="D145" s="3" t="str">
        <f>IF(C145="","",COUNTIFS(计划表!$D$15:$D$30000,C145))</f>
        <v/>
      </c>
      <c r="E145" s="3" t="str">
        <f t="shared" si="6"/>
        <v/>
      </c>
    </row>
    <row r="146" customHeight="1" spans="2:5">
      <c r="B146" s="3">
        <f t="array" ref="B146">INDEX(计划表!$D$15:$D$30000,MATCH(0,COUNTIF($B$3:B145,计划表!$D$15:$D$30000),-1))</f>
        <v>0</v>
      </c>
      <c r="C146" s="3" t="str">
        <f t="shared" si="5"/>
        <v/>
      </c>
      <c r="D146" s="3" t="str">
        <f>IF(C146="","",COUNTIFS(计划表!$D$15:$D$30000,C146))</f>
        <v/>
      </c>
      <c r="E146" s="3" t="str">
        <f t="shared" si="6"/>
        <v/>
      </c>
    </row>
    <row r="147" customHeight="1" spans="2:5">
      <c r="B147" s="3">
        <f t="array" ref="B147">INDEX(计划表!$D$15:$D$30000,MATCH(0,COUNTIF($B$3:B146,计划表!$D$15:$D$30000),-1))</f>
        <v>0</v>
      </c>
      <c r="C147" s="3" t="str">
        <f t="shared" si="5"/>
        <v/>
      </c>
      <c r="D147" s="3" t="str">
        <f>IF(C147="","",COUNTIFS(计划表!$D$15:$D$30000,C147))</f>
        <v/>
      </c>
      <c r="E147" s="3" t="str">
        <f t="shared" si="6"/>
        <v/>
      </c>
    </row>
    <row r="148" customHeight="1" spans="2:5">
      <c r="B148" s="3">
        <f t="array" ref="B148">INDEX(计划表!$D$15:$D$30000,MATCH(0,COUNTIF($B$3:B147,计划表!$D$15:$D$30000),-1))</f>
        <v>0</v>
      </c>
      <c r="C148" s="3" t="str">
        <f t="shared" si="5"/>
        <v/>
      </c>
      <c r="D148" s="3" t="str">
        <f>IF(C148="","",COUNTIFS(计划表!$D$15:$D$30000,C148))</f>
        <v/>
      </c>
      <c r="E148" s="3" t="str">
        <f t="shared" si="6"/>
        <v/>
      </c>
    </row>
    <row r="149" customHeight="1" spans="2:5">
      <c r="B149" s="3">
        <f t="array" ref="B149">INDEX(计划表!$D$15:$D$30000,MATCH(0,COUNTIF($B$3:B148,计划表!$D$15:$D$30000),-1))</f>
        <v>0</v>
      </c>
      <c r="C149" s="3" t="str">
        <f t="shared" ref="C149:C212" si="7">IF(B149=0,"",B149)</f>
        <v/>
      </c>
      <c r="D149" s="3" t="str">
        <f>IF(C149="","",COUNTIFS(计划表!$D$15:$D$30000,C149))</f>
        <v/>
      </c>
      <c r="E149" s="3" t="str">
        <f t="shared" ref="E149:E212" si="8">IF(C149="","",MAX($D$4:$D$10000)+1)</f>
        <v/>
      </c>
    </row>
    <row r="150" customHeight="1" spans="2:5">
      <c r="B150" s="3">
        <f t="array" ref="B150">INDEX(计划表!$D$15:$D$30000,MATCH(0,COUNTIF($B$3:B149,计划表!$D$15:$D$30000),-1))</f>
        <v>0</v>
      </c>
      <c r="C150" s="3" t="str">
        <f t="shared" si="7"/>
        <v/>
      </c>
      <c r="D150" s="3" t="str">
        <f>IF(C150="","",COUNTIFS(计划表!$D$15:$D$30000,C150))</f>
        <v/>
      </c>
      <c r="E150" s="3" t="str">
        <f t="shared" si="8"/>
        <v/>
      </c>
    </row>
    <row r="151" customHeight="1" spans="2:5">
      <c r="B151" s="3">
        <f t="array" ref="B151">INDEX(计划表!$D$15:$D$30000,MATCH(0,COUNTIF($B$3:B150,计划表!$D$15:$D$30000),-1))</f>
        <v>0</v>
      </c>
      <c r="C151" s="3" t="str">
        <f t="shared" si="7"/>
        <v/>
      </c>
      <c r="D151" s="3" t="str">
        <f>IF(C151="","",COUNTIFS(计划表!$D$15:$D$30000,C151))</f>
        <v/>
      </c>
      <c r="E151" s="3" t="str">
        <f t="shared" si="8"/>
        <v/>
      </c>
    </row>
    <row r="152" customHeight="1" spans="2:5">
      <c r="B152" s="3">
        <f t="array" ref="B152">INDEX(计划表!$D$15:$D$30000,MATCH(0,COUNTIF($B$3:B151,计划表!$D$15:$D$30000),-1))</f>
        <v>0</v>
      </c>
      <c r="C152" s="3" t="str">
        <f t="shared" si="7"/>
        <v/>
      </c>
      <c r="D152" s="3" t="str">
        <f>IF(C152="","",COUNTIFS(计划表!$D$15:$D$30000,C152))</f>
        <v/>
      </c>
      <c r="E152" s="3" t="str">
        <f t="shared" si="8"/>
        <v/>
      </c>
    </row>
    <row r="153" customHeight="1" spans="2:5">
      <c r="B153" s="3">
        <f t="array" ref="B153">INDEX(计划表!$D$15:$D$30000,MATCH(0,COUNTIF($B$3:B152,计划表!$D$15:$D$30000),-1))</f>
        <v>0</v>
      </c>
      <c r="C153" s="3" t="str">
        <f t="shared" si="7"/>
        <v/>
      </c>
      <c r="D153" s="3" t="str">
        <f>IF(C153="","",COUNTIFS(计划表!$D$15:$D$30000,C153))</f>
        <v/>
      </c>
      <c r="E153" s="3" t="str">
        <f t="shared" si="8"/>
        <v/>
      </c>
    </row>
    <row r="154" customHeight="1" spans="2:5">
      <c r="B154" s="3">
        <f t="array" ref="B154">INDEX(计划表!$D$15:$D$30000,MATCH(0,COUNTIF($B$3:B153,计划表!$D$15:$D$30000),-1))</f>
        <v>0</v>
      </c>
      <c r="C154" s="3" t="str">
        <f t="shared" si="7"/>
        <v/>
      </c>
      <c r="D154" s="3" t="str">
        <f>IF(C154="","",COUNTIFS(计划表!$D$15:$D$30000,C154))</f>
        <v/>
      </c>
      <c r="E154" s="3" t="str">
        <f t="shared" si="8"/>
        <v/>
      </c>
    </row>
    <row r="155" customHeight="1" spans="2:5">
      <c r="B155" s="3">
        <f t="array" ref="B155">INDEX(计划表!$D$15:$D$30000,MATCH(0,COUNTIF($B$3:B154,计划表!$D$15:$D$30000),-1))</f>
        <v>0</v>
      </c>
      <c r="C155" s="3" t="str">
        <f t="shared" si="7"/>
        <v/>
      </c>
      <c r="D155" s="3" t="str">
        <f>IF(C155="","",COUNTIFS(计划表!$D$15:$D$30000,C155))</f>
        <v/>
      </c>
      <c r="E155" s="3" t="str">
        <f t="shared" si="8"/>
        <v/>
      </c>
    </row>
    <row r="156" customHeight="1" spans="2:5">
      <c r="B156" s="3">
        <f t="array" ref="B156">INDEX(计划表!$D$15:$D$30000,MATCH(0,COUNTIF($B$3:B155,计划表!$D$15:$D$30000),-1))</f>
        <v>0</v>
      </c>
      <c r="C156" s="3" t="str">
        <f t="shared" si="7"/>
        <v/>
      </c>
      <c r="D156" s="3" t="str">
        <f>IF(C156="","",COUNTIFS(计划表!$D$15:$D$30000,C156))</f>
        <v/>
      </c>
      <c r="E156" s="3" t="str">
        <f t="shared" si="8"/>
        <v/>
      </c>
    </row>
    <row r="157" customHeight="1" spans="2:5">
      <c r="B157" s="3">
        <f t="array" ref="B157">INDEX(计划表!$D$15:$D$30000,MATCH(0,COUNTIF($B$3:B156,计划表!$D$15:$D$30000),-1))</f>
        <v>0</v>
      </c>
      <c r="C157" s="3" t="str">
        <f t="shared" si="7"/>
        <v/>
      </c>
      <c r="D157" s="3" t="str">
        <f>IF(C157="","",COUNTIFS(计划表!$D$15:$D$30000,C157))</f>
        <v/>
      </c>
      <c r="E157" s="3" t="str">
        <f t="shared" si="8"/>
        <v/>
      </c>
    </row>
    <row r="158" customHeight="1" spans="2:5">
      <c r="B158" s="3">
        <f t="array" ref="B158">INDEX(计划表!$D$15:$D$30000,MATCH(0,COUNTIF($B$3:B157,计划表!$D$15:$D$30000),-1))</f>
        <v>0</v>
      </c>
      <c r="C158" s="3" t="str">
        <f t="shared" si="7"/>
        <v/>
      </c>
      <c r="D158" s="3" t="str">
        <f>IF(C158="","",COUNTIFS(计划表!$D$15:$D$30000,C158))</f>
        <v/>
      </c>
      <c r="E158" s="3" t="str">
        <f t="shared" si="8"/>
        <v/>
      </c>
    </row>
    <row r="159" customHeight="1" spans="2:5">
      <c r="B159" s="3">
        <f t="array" ref="B159">INDEX(计划表!$D$15:$D$30000,MATCH(0,COUNTIF($B$3:B158,计划表!$D$15:$D$30000),-1))</f>
        <v>0</v>
      </c>
      <c r="C159" s="3" t="str">
        <f t="shared" si="7"/>
        <v/>
      </c>
      <c r="D159" s="3" t="str">
        <f>IF(C159="","",COUNTIFS(计划表!$D$15:$D$30000,C159))</f>
        <v/>
      </c>
      <c r="E159" s="3" t="str">
        <f t="shared" si="8"/>
        <v/>
      </c>
    </row>
    <row r="160" customHeight="1" spans="2:5">
      <c r="B160" s="3">
        <f t="array" ref="B160">INDEX(计划表!$D$15:$D$30000,MATCH(0,COUNTIF($B$3:B159,计划表!$D$15:$D$30000),-1))</f>
        <v>0</v>
      </c>
      <c r="C160" s="3" t="str">
        <f t="shared" si="7"/>
        <v/>
      </c>
      <c r="D160" s="3" t="str">
        <f>IF(C160="","",COUNTIFS(计划表!$D$15:$D$30000,C160))</f>
        <v/>
      </c>
      <c r="E160" s="3" t="str">
        <f t="shared" si="8"/>
        <v/>
      </c>
    </row>
    <row r="161" customHeight="1" spans="2:5">
      <c r="B161" s="3">
        <f t="array" ref="B161">INDEX(计划表!$D$15:$D$30000,MATCH(0,COUNTIF($B$3:B160,计划表!$D$15:$D$30000),-1))</f>
        <v>0</v>
      </c>
      <c r="C161" s="3" t="str">
        <f t="shared" si="7"/>
        <v/>
      </c>
      <c r="D161" s="3" t="str">
        <f>IF(C161="","",COUNTIFS(计划表!$D$15:$D$30000,C161))</f>
        <v/>
      </c>
      <c r="E161" s="3" t="str">
        <f t="shared" si="8"/>
        <v/>
      </c>
    </row>
    <row r="162" customHeight="1" spans="2:5">
      <c r="B162" s="3">
        <f t="array" ref="B162">INDEX(计划表!$D$15:$D$30000,MATCH(0,COUNTIF($B$3:B161,计划表!$D$15:$D$30000),-1))</f>
        <v>0</v>
      </c>
      <c r="C162" s="3" t="str">
        <f t="shared" si="7"/>
        <v/>
      </c>
      <c r="D162" s="3" t="str">
        <f>IF(C162="","",COUNTIFS(计划表!$D$15:$D$30000,C162))</f>
        <v/>
      </c>
      <c r="E162" s="3" t="str">
        <f t="shared" si="8"/>
        <v/>
      </c>
    </row>
    <row r="163" customHeight="1" spans="2:5">
      <c r="B163" s="3">
        <f t="array" ref="B163">INDEX(计划表!$D$15:$D$30000,MATCH(0,COUNTIF($B$3:B162,计划表!$D$15:$D$30000),-1))</f>
        <v>0</v>
      </c>
      <c r="C163" s="3" t="str">
        <f t="shared" si="7"/>
        <v/>
      </c>
      <c r="D163" s="3" t="str">
        <f>IF(C163="","",COUNTIFS(计划表!$D$15:$D$30000,C163))</f>
        <v/>
      </c>
      <c r="E163" s="3" t="str">
        <f t="shared" si="8"/>
        <v/>
      </c>
    </row>
    <row r="164" customHeight="1" spans="2:5">
      <c r="B164" s="3">
        <f t="array" ref="B164">INDEX(计划表!$D$15:$D$30000,MATCH(0,COUNTIF($B$3:B163,计划表!$D$15:$D$30000),-1))</f>
        <v>0</v>
      </c>
      <c r="C164" s="3" t="str">
        <f t="shared" si="7"/>
        <v/>
      </c>
      <c r="D164" s="3" t="str">
        <f>IF(C164="","",COUNTIFS(计划表!$D$15:$D$30000,C164))</f>
        <v/>
      </c>
      <c r="E164" s="3" t="str">
        <f t="shared" si="8"/>
        <v/>
      </c>
    </row>
    <row r="165" customHeight="1" spans="2:5">
      <c r="B165" s="3">
        <f t="array" ref="B165">INDEX(计划表!$D$15:$D$30000,MATCH(0,COUNTIF($B$3:B164,计划表!$D$15:$D$30000),-1))</f>
        <v>0</v>
      </c>
      <c r="C165" s="3" t="str">
        <f t="shared" si="7"/>
        <v/>
      </c>
      <c r="D165" s="3" t="str">
        <f>IF(C165="","",COUNTIFS(计划表!$D$15:$D$30000,C165))</f>
        <v/>
      </c>
      <c r="E165" s="3" t="str">
        <f t="shared" si="8"/>
        <v/>
      </c>
    </row>
    <row r="166" customHeight="1" spans="2:5">
      <c r="B166" s="3">
        <f t="array" ref="B166">INDEX(计划表!$D$15:$D$30000,MATCH(0,COUNTIF($B$3:B165,计划表!$D$15:$D$30000),-1))</f>
        <v>0</v>
      </c>
      <c r="C166" s="3" t="str">
        <f t="shared" si="7"/>
        <v/>
      </c>
      <c r="D166" s="3" t="str">
        <f>IF(C166="","",COUNTIFS(计划表!$D$15:$D$30000,C166))</f>
        <v/>
      </c>
      <c r="E166" s="3" t="str">
        <f t="shared" si="8"/>
        <v/>
      </c>
    </row>
    <row r="167" customHeight="1" spans="2:5">
      <c r="B167" s="3">
        <f t="array" ref="B167">INDEX(计划表!$D$15:$D$30000,MATCH(0,COUNTIF($B$3:B166,计划表!$D$15:$D$30000),-1))</f>
        <v>0</v>
      </c>
      <c r="C167" s="3" t="str">
        <f t="shared" si="7"/>
        <v/>
      </c>
      <c r="D167" s="3" t="str">
        <f>IF(C167="","",COUNTIFS(计划表!$D$15:$D$30000,C167))</f>
        <v/>
      </c>
      <c r="E167" s="3" t="str">
        <f t="shared" si="8"/>
        <v/>
      </c>
    </row>
    <row r="168" customHeight="1" spans="2:5">
      <c r="B168" s="3">
        <f t="array" ref="B168">INDEX(计划表!$D$15:$D$30000,MATCH(0,COUNTIF($B$3:B167,计划表!$D$15:$D$30000),-1))</f>
        <v>0</v>
      </c>
      <c r="C168" s="3" t="str">
        <f t="shared" si="7"/>
        <v/>
      </c>
      <c r="D168" s="3" t="str">
        <f>IF(C168="","",COUNTIFS(计划表!$D$15:$D$30000,C168))</f>
        <v/>
      </c>
      <c r="E168" s="3" t="str">
        <f t="shared" si="8"/>
        <v/>
      </c>
    </row>
    <row r="169" customHeight="1" spans="2:5">
      <c r="B169" s="3">
        <f t="array" ref="B169">INDEX(计划表!$D$15:$D$30000,MATCH(0,COUNTIF($B$3:B168,计划表!$D$15:$D$30000),-1))</f>
        <v>0</v>
      </c>
      <c r="C169" s="3" t="str">
        <f t="shared" si="7"/>
        <v/>
      </c>
      <c r="D169" s="3" t="str">
        <f>IF(C169="","",COUNTIFS(计划表!$D$15:$D$30000,C169))</f>
        <v/>
      </c>
      <c r="E169" s="3" t="str">
        <f t="shared" si="8"/>
        <v/>
      </c>
    </row>
    <row r="170" customHeight="1" spans="2:5">
      <c r="B170" s="3">
        <f t="array" ref="B170">INDEX(计划表!$D$15:$D$30000,MATCH(0,COUNTIF($B$3:B169,计划表!$D$15:$D$30000),-1))</f>
        <v>0</v>
      </c>
      <c r="C170" s="3" t="str">
        <f t="shared" si="7"/>
        <v/>
      </c>
      <c r="D170" s="3" t="str">
        <f>IF(C170="","",COUNTIFS(计划表!$D$15:$D$30000,C170))</f>
        <v/>
      </c>
      <c r="E170" s="3" t="str">
        <f t="shared" si="8"/>
        <v/>
      </c>
    </row>
    <row r="171" customHeight="1" spans="2:5">
      <c r="B171" s="3">
        <f t="array" ref="B171">INDEX(计划表!$D$15:$D$30000,MATCH(0,COUNTIF($B$3:B170,计划表!$D$15:$D$30000),-1))</f>
        <v>0</v>
      </c>
      <c r="C171" s="3" t="str">
        <f t="shared" si="7"/>
        <v/>
      </c>
      <c r="D171" s="3" t="str">
        <f>IF(C171="","",COUNTIFS(计划表!$D$15:$D$30000,C171))</f>
        <v/>
      </c>
      <c r="E171" s="3" t="str">
        <f t="shared" si="8"/>
        <v/>
      </c>
    </row>
    <row r="172" customHeight="1" spans="2:5">
      <c r="B172" s="3">
        <f t="array" ref="B172">INDEX(计划表!$D$15:$D$30000,MATCH(0,COUNTIF($B$3:B171,计划表!$D$15:$D$30000),-1))</f>
        <v>0</v>
      </c>
      <c r="C172" s="3" t="str">
        <f t="shared" si="7"/>
        <v/>
      </c>
      <c r="D172" s="3" t="str">
        <f>IF(C172="","",COUNTIFS(计划表!$D$15:$D$30000,C172))</f>
        <v/>
      </c>
      <c r="E172" s="3" t="str">
        <f t="shared" si="8"/>
        <v/>
      </c>
    </row>
    <row r="173" customHeight="1" spans="2:5">
      <c r="B173" s="3">
        <f t="array" ref="B173">INDEX(计划表!$D$15:$D$30000,MATCH(0,COUNTIF($B$3:B172,计划表!$D$15:$D$30000),-1))</f>
        <v>0</v>
      </c>
      <c r="C173" s="3" t="str">
        <f t="shared" si="7"/>
        <v/>
      </c>
      <c r="D173" s="3" t="str">
        <f>IF(C173="","",COUNTIFS(计划表!$D$15:$D$30000,C173))</f>
        <v/>
      </c>
      <c r="E173" s="3" t="str">
        <f t="shared" si="8"/>
        <v/>
      </c>
    </row>
    <row r="174" customHeight="1" spans="2:5">
      <c r="B174" s="3">
        <f t="array" ref="B174">INDEX(计划表!$D$15:$D$30000,MATCH(0,COUNTIF($B$3:B173,计划表!$D$15:$D$30000),-1))</f>
        <v>0</v>
      </c>
      <c r="C174" s="3" t="str">
        <f t="shared" si="7"/>
        <v/>
      </c>
      <c r="D174" s="3" t="str">
        <f>IF(C174="","",COUNTIFS(计划表!$D$15:$D$30000,C174))</f>
        <v/>
      </c>
      <c r="E174" s="3" t="str">
        <f t="shared" si="8"/>
        <v/>
      </c>
    </row>
    <row r="175" customHeight="1" spans="2:5">
      <c r="B175" s="3">
        <f t="array" ref="B175">INDEX(计划表!$D$15:$D$30000,MATCH(0,COUNTIF($B$3:B174,计划表!$D$15:$D$30000),-1))</f>
        <v>0</v>
      </c>
      <c r="C175" s="3" t="str">
        <f t="shared" si="7"/>
        <v/>
      </c>
      <c r="D175" s="3" t="str">
        <f>IF(C175="","",COUNTIFS(计划表!$D$15:$D$30000,C175))</f>
        <v/>
      </c>
      <c r="E175" s="3" t="str">
        <f t="shared" si="8"/>
        <v/>
      </c>
    </row>
    <row r="176" customHeight="1" spans="2:5">
      <c r="B176" s="3">
        <f t="array" ref="B176">INDEX(计划表!$D$15:$D$30000,MATCH(0,COUNTIF($B$3:B175,计划表!$D$15:$D$30000),-1))</f>
        <v>0</v>
      </c>
      <c r="C176" s="3" t="str">
        <f t="shared" si="7"/>
        <v/>
      </c>
      <c r="D176" s="3" t="str">
        <f>IF(C176="","",COUNTIFS(计划表!$D$15:$D$30000,C176))</f>
        <v/>
      </c>
      <c r="E176" s="3" t="str">
        <f t="shared" si="8"/>
        <v/>
      </c>
    </row>
    <row r="177" customHeight="1" spans="2:5">
      <c r="B177" s="3">
        <f t="array" ref="B177">INDEX(计划表!$D$15:$D$30000,MATCH(0,COUNTIF($B$3:B176,计划表!$D$15:$D$30000),-1))</f>
        <v>0</v>
      </c>
      <c r="C177" s="3" t="str">
        <f t="shared" si="7"/>
        <v/>
      </c>
      <c r="D177" s="3" t="str">
        <f>IF(C177="","",COUNTIFS(计划表!$D$15:$D$30000,C177))</f>
        <v/>
      </c>
      <c r="E177" s="3" t="str">
        <f t="shared" si="8"/>
        <v/>
      </c>
    </row>
    <row r="178" customHeight="1" spans="2:5">
      <c r="B178" s="3">
        <f t="array" ref="B178">INDEX(计划表!$D$15:$D$30000,MATCH(0,COUNTIF($B$3:B177,计划表!$D$15:$D$30000),-1))</f>
        <v>0</v>
      </c>
      <c r="C178" s="3" t="str">
        <f t="shared" si="7"/>
        <v/>
      </c>
      <c r="D178" s="3" t="str">
        <f>IF(C178="","",COUNTIFS(计划表!$D$15:$D$30000,C178))</f>
        <v/>
      </c>
      <c r="E178" s="3" t="str">
        <f t="shared" si="8"/>
        <v/>
      </c>
    </row>
    <row r="179" customHeight="1" spans="2:5">
      <c r="B179" s="3">
        <f t="array" ref="B179">INDEX(计划表!$D$15:$D$30000,MATCH(0,COUNTIF($B$3:B178,计划表!$D$15:$D$30000),-1))</f>
        <v>0</v>
      </c>
      <c r="C179" s="3" t="str">
        <f t="shared" si="7"/>
        <v/>
      </c>
      <c r="D179" s="3" t="str">
        <f>IF(C179="","",COUNTIFS(计划表!$D$15:$D$30000,C179))</f>
        <v/>
      </c>
      <c r="E179" s="3" t="str">
        <f t="shared" si="8"/>
        <v/>
      </c>
    </row>
    <row r="180" customHeight="1" spans="2:5">
      <c r="B180" s="3">
        <f t="array" ref="B180">INDEX(计划表!$D$15:$D$30000,MATCH(0,COUNTIF($B$3:B179,计划表!$D$15:$D$30000),-1))</f>
        <v>0</v>
      </c>
      <c r="C180" s="3" t="str">
        <f t="shared" si="7"/>
        <v/>
      </c>
      <c r="D180" s="3" t="str">
        <f>IF(C180="","",COUNTIFS(计划表!$D$15:$D$30000,C180))</f>
        <v/>
      </c>
      <c r="E180" s="3" t="str">
        <f t="shared" si="8"/>
        <v/>
      </c>
    </row>
    <row r="181" customHeight="1" spans="2:5">
      <c r="B181" s="3">
        <f t="array" ref="B181">INDEX(计划表!$D$15:$D$30000,MATCH(0,COUNTIF($B$3:B180,计划表!$D$15:$D$30000),-1))</f>
        <v>0</v>
      </c>
      <c r="C181" s="3" t="str">
        <f t="shared" si="7"/>
        <v/>
      </c>
      <c r="D181" s="3" t="str">
        <f>IF(C181="","",COUNTIFS(计划表!$D$15:$D$30000,C181))</f>
        <v/>
      </c>
      <c r="E181" s="3" t="str">
        <f t="shared" si="8"/>
        <v/>
      </c>
    </row>
    <row r="182" customHeight="1" spans="2:5">
      <c r="B182" s="3">
        <f t="array" ref="B182">INDEX(计划表!$D$15:$D$30000,MATCH(0,COUNTIF($B$3:B181,计划表!$D$15:$D$30000),-1))</f>
        <v>0</v>
      </c>
      <c r="C182" s="3" t="str">
        <f t="shared" si="7"/>
        <v/>
      </c>
      <c r="D182" s="3" t="str">
        <f>IF(C182="","",COUNTIFS(计划表!$D$15:$D$30000,C182))</f>
        <v/>
      </c>
      <c r="E182" s="3" t="str">
        <f t="shared" si="8"/>
        <v/>
      </c>
    </row>
    <row r="183" customHeight="1" spans="2:5">
      <c r="B183" s="3">
        <f t="array" ref="B183">INDEX(计划表!$D$15:$D$30000,MATCH(0,COUNTIF($B$3:B182,计划表!$D$15:$D$30000),-1))</f>
        <v>0</v>
      </c>
      <c r="C183" s="3" t="str">
        <f t="shared" si="7"/>
        <v/>
      </c>
      <c r="D183" s="3" t="str">
        <f>IF(C183="","",COUNTIFS(计划表!$D$15:$D$30000,C183))</f>
        <v/>
      </c>
      <c r="E183" s="3" t="str">
        <f t="shared" si="8"/>
        <v/>
      </c>
    </row>
    <row r="184" customHeight="1" spans="2:5">
      <c r="B184" s="3">
        <f t="array" ref="B184">INDEX(计划表!$D$15:$D$30000,MATCH(0,COUNTIF($B$3:B183,计划表!$D$15:$D$30000),-1))</f>
        <v>0</v>
      </c>
      <c r="C184" s="3" t="str">
        <f t="shared" si="7"/>
        <v/>
      </c>
      <c r="D184" s="3" t="str">
        <f>IF(C184="","",COUNTIFS(计划表!$D$15:$D$30000,C184))</f>
        <v/>
      </c>
      <c r="E184" s="3" t="str">
        <f t="shared" si="8"/>
        <v/>
      </c>
    </row>
    <row r="185" customHeight="1" spans="2:5">
      <c r="B185" s="3">
        <f t="array" ref="B185">INDEX(计划表!$D$15:$D$30000,MATCH(0,COUNTIF($B$3:B184,计划表!$D$15:$D$30000),-1))</f>
        <v>0</v>
      </c>
      <c r="C185" s="3" t="str">
        <f t="shared" si="7"/>
        <v/>
      </c>
      <c r="D185" s="3" t="str">
        <f>IF(C185="","",COUNTIFS(计划表!$D$15:$D$30000,C185))</f>
        <v/>
      </c>
      <c r="E185" s="3" t="str">
        <f t="shared" si="8"/>
        <v/>
      </c>
    </row>
    <row r="186" customHeight="1" spans="2:5">
      <c r="B186" s="3">
        <f t="array" ref="B186">INDEX(计划表!$D$15:$D$30000,MATCH(0,COUNTIF($B$3:B185,计划表!$D$15:$D$30000),-1))</f>
        <v>0</v>
      </c>
      <c r="C186" s="3" t="str">
        <f t="shared" si="7"/>
        <v/>
      </c>
      <c r="D186" s="3" t="str">
        <f>IF(C186="","",COUNTIFS(计划表!$D$15:$D$30000,C186))</f>
        <v/>
      </c>
      <c r="E186" s="3" t="str">
        <f t="shared" si="8"/>
        <v/>
      </c>
    </row>
    <row r="187" customHeight="1" spans="2:5">
      <c r="B187" s="3">
        <f t="array" ref="B187">INDEX(计划表!$D$15:$D$30000,MATCH(0,COUNTIF($B$3:B186,计划表!$D$15:$D$30000),-1))</f>
        <v>0</v>
      </c>
      <c r="C187" s="3" t="str">
        <f t="shared" si="7"/>
        <v/>
      </c>
      <c r="D187" s="3" t="str">
        <f>IF(C187="","",COUNTIFS(计划表!$D$15:$D$30000,C187))</f>
        <v/>
      </c>
      <c r="E187" s="3" t="str">
        <f t="shared" si="8"/>
        <v/>
      </c>
    </row>
    <row r="188" customHeight="1" spans="2:5">
      <c r="B188" s="3">
        <f t="array" ref="B188">INDEX(计划表!$D$15:$D$30000,MATCH(0,COUNTIF($B$3:B187,计划表!$D$15:$D$30000),-1))</f>
        <v>0</v>
      </c>
      <c r="C188" s="3" t="str">
        <f t="shared" si="7"/>
        <v/>
      </c>
      <c r="D188" s="3" t="str">
        <f>IF(C188="","",COUNTIFS(计划表!$D$15:$D$30000,C188))</f>
        <v/>
      </c>
      <c r="E188" s="3" t="str">
        <f t="shared" si="8"/>
        <v/>
      </c>
    </row>
    <row r="189" customHeight="1" spans="2:5">
      <c r="B189" s="3">
        <f t="array" ref="B189">INDEX(计划表!$D$15:$D$30000,MATCH(0,COUNTIF($B$3:B188,计划表!$D$15:$D$30000),-1))</f>
        <v>0</v>
      </c>
      <c r="C189" s="3" t="str">
        <f t="shared" si="7"/>
        <v/>
      </c>
      <c r="D189" s="3" t="str">
        <f>IF(C189="","",COUNTIFS(计划表!$D$15:$D$30000,C189))</f>
        <v/>
      </c>
      <c r="E189" s="3" t="str">
        <f t="shared" si="8"/>
        <v/>
      </c>
    </row>
    <row r="190" customHeight="1" spans="2:5">
      <c r="B190" s="3">
        <f t="array" ref="B190">INDEX(计划表!$D$15:$D$30000,MATCH(0,COUNTIF($B$3:B189,计划表!$D$15:$D$30000),-1))</f>
        <v>0</v>
      </c>
      <c r="C190" s="3" t="str">
        <f t="shared" si="7"/>
        <v/>
      </c>
      <c r="D190" s="3" t="str">
        <f>IF(C190="","",COUNTIFS(计划表!$D$15:$D$30000,C190))</f>
        <v/>
      </c>
      <c r="E190" s="3" t="str">
        <f t="shared" si="8"/>
        <v/>
      </c>
    </row>
    <row r="191" customHeight="1" spans="2:5">
      <c r="B191" s="3">
        <f t="array" ref="B191">INDEX(计划表!$D$15:$D$30000,MATCH(0,COUNTIF($B$3:B190,计划表!$D$15:$D$30000),-1))</f>
        <v>0</v>
      </c>
      <c r="C191" s="3" t="str">
        <f t="shared" si="7"/>
        <v/>
      </c>
      <c r="D191" s="3" t="str">
        <f>IF(C191="","",COUNTIFS(计划表!$D$15:$D$30000,C191))</f>
        <v/>
      </c>
      <c r="E191" s="3" t="str">
        <f t="shared" si="8"/>
        <v/>
      </c>
    </row>
    <row r="192" customHeight="1" spans="2:5">
      <c r="B192" s="3">
        <f t="array" ref="B192">INDEX(计划表!$D$15:$D$30000,MATCH(0,COUNTIF($B$3:B191,计划表!$D$15:$D$30000),-1))</f>
        <v>0</v>
      </c>
      <c r="C192" s="3" t="str">
        <f t="shared" si="7"/>
        <v/>
      </c>
      <c r="D192" s="3" t="str">
        <f>IF(C192="","",COUNTIFS(计划表!$D$15:$D$30000,C192))</f>
        <v/>
      </c>
      <c r="E192" s="3" t="str">
        <f t="shared" si="8"/>
        <v/>
      </c>
    </row>
    <row r="193" customHeight="1" spans="2:5">
      <c r="B193" s="3">
        <f t="array" ref="B193">INDEX(计划表!$D$15:$D$30000,MATCH(0,COUNTIF($B$3:B192,计划表!$D$15:$D$30000),-1))</f>
        <v>0</v>
      </c>
      <c r="C193" s="3" t="str">
        <f t="shared" si="7"/>
        <v/>
      </c>
      <c r="D193" s="3" t="str">
        <f>IF(C193="","",COUNTIFS(计划表!$D$15:$D$30000,C193))</f>
        <v/>
      </c>
      <c r="E193" s="3" t="str">
        <f t="shared" si="8"/>
        <v/>
      </c>
    </row>
    <row r="194" customHeight="1" spans="2:5">
      <c r="B194" s="3">
        <f t="array" ref="B194">INDEX(计划表!$D$15:$D$30000,MATCH(0,COUNTIF($B$3:B193,计划表!$D$15:$D$30000),-1))</f>
        <v>0</v>
      </c>
      <c r="C194" s="3" t="str">
        <f t="shared" si="7"/>
        <v/>
      </c>
      <c r="D194" s="3" t="str">
        <f>IF(C194="","",COUNTIFS(计划表!$D$15:$D$30000,C194))</f>
        <v/>
      </c>
      <c r="E194" s="3" t="str">
        <f t="shared" si="8"/>
        <v/>
      </c>
    </row>
    <row r="195" customHeight="1" spans="2:5">
      <c r="B195" s="3">
        <f t="array" ref="B195">INDEX(计划表!$D$15:$D$30000,MATCH(0,COUNTIF($B$3:B194,计划表!$D$15:$D$30000),-1))</f>
        <v>0</v>
      </c>
      <c r="C195" s="3" t="str">
        <f t="shared" si="7"/>
        <v/>
      </c>
      <c r="D195" s="3" t="str">
        <f>IF(C195="","",COUNTIFS(计划表!$D$15:$D$30000,C195))</f>
        <v/>
      </c>
      <c r="E195" s="3" t="str">
        <f t="shared" si="8"/>
        <v/>
      </c>
    </row>
    <row r="196" customHeight="1" spans="2:5">
      <c r="B196" s="3">
        <f t="array" ref="B196">INDEX(计划表!$D$15:$D$30000,MATCH(0,COUNTIF($B$3:B195,计划表!$D$15:$D$30000),-1))</f>
        <v>0</v>
      </c>
      <c r="C196" s="3" t="str">
        <f t="shared" si="7"/>
        <v/>
      </c>
      <c r="D196" s="3" t="str">
        <f>IF(C196="","",COUNTIFS(计划表!$D$15:$D$30000,C196))</f>
        <v/>
      </c>
      <c r="E196" s="3" t="str">
        <f t="shared" si="8"/>
        <v/>
      </c>
    </row>
    <row r="197" customHeight="1" spans="2:5">
      <c r="B197" s="3">
        <f t="array" ref="B197">INDEX(计划表!$D$15:$D$30000,MATCH(0,COUNTIF($B$3:B196,计划表!$D$15:$D$30000),-1))</f>
        <v>0</v>
      </c>
      <c r="C197" s="3" t="str">
        <f t="shared" si="7"/>
        <v/>
      </c>
      <c r="D197" s="3" t="str">
        <f>IF(C197="","",COUNTIFS(计划表!$D$15:$D$30000,C197))</f>
        <v/>
      </c>
      <c r="E197" s="3" t="str">
        <f t="shared" si="8"/>
        <v/>
      </c>
    </row>
    <row r="198" customHeight="1" spans="2:5">
      <c r="B198" s="3">
        <f t="array" ref="B198">INDEX(计划表!$D$15:$D$30000,MATCH(0,COUNTIF($B$3:B197,计划表!$D$15:$D$30000),-1))</f>
        <v>0</v>
      </c>
      <c r="C198" s="3" t="str">
        <f t="shared" si="7"/>
        <v/>
      </c>
      <c r="D198" s="3" t="str">
        <f>IF(C198="","",COUNTIFS(计划表!$D$15:$D$30000,C198))</f>
        <v/>
      </c>
      <c r="E198" s="3" t="str">
        <f t="shared" si="8"/>
        <v/>
      </c>
    </row>
    <row r="199" customHeight="1" spans="2:5">
      <c r="B199" s="3">
        <f t="array" ref="B199">INDEX(计划表!$D$15:$D$30000,MATCH(0,COUNTIF($B$3:B198,计划表!$D$15:$D$30000),-1))</f>
        <v>0</v>
      </c>
      <c r="C199" s="3" t="str">
        <f t="shared" si="7"/>
        <v/>
      </c>
      <c r="D199" s="3" t="str">
        <f>IF(C199="","",COUNTIFS(计划表!$D$15:$D$30000,C199))</f>
        <v/>
      </c>
      <c r="E199" s="3" t="str">
        <f t="shared" si="8"/>
        <v/>
      </c>
    </row>
    <row r="200" customHeight="1" spans="2:5">
      <c r="B200" s="3">
        <f t="array" ref="B200">INDEX(计划表!$D$15:$D$30000,MATCH(0,COUNTIF($B$3:B199,计划表!$D$15:$D$30000),-1))</f>
        <v>0</v>
      </c>
      <c r="C200" s="3" t="str">
        <f t="shared" si="7"/>
        <v/>
      </c>
      <c r="D200" s="3" t="str">
        <f>IF(C200="","",COUNTIFS(计划表!$D$15:$D$30000,C200))</f>
        <v/>
      </c>
      <c r="E200" s="3" t="str">
        <f t="shared" si="8"/>
        <v/>
      </c>
    </row>
    <row r="201" customHeight="1" spans="2:5">
      <c r="B201" s="3">
        <f t="array" ref="B201">INDEX(计划表!$D$15:$D$30000,MATCH(0,COUNTIF($B$3:B200,计划表!$D$15:$D$30000),-1))</f>
        <v>0</v>
      </c>
      <c r="C201" s="3" t="str">
        <f t="shared" si="7"/>
        <v/>
      </c>
      <c r="D201" s="3" t="str">
        <f>IF(C201="","",COUNTIFS(计划表!$D$15:$D$30000,C201))</f>
        <v/>
      </c>
      <c r="E201" s="3" t="str">
        <f t="shared" si="8"/>
        <v/>
      </c>
    </row>
    <row r="202" customHeight="1" spans="2:5">
      <c r="B202" s="3">
        <f t="array" ref="B202">INDEX(计划表!$D$15:$D$30000,MATCH(0,COUNTIF($B$3:B201,计划表!$D$15:$D$30000),-1))</f>
        <v>0</v>
      </c>
      <c r="C202" s="3" t="str">
        <f t="shared" si="7"/>
        <v/>
      </c>
      <c r="D202" s="3" t="str">
        <f>IF(C202="","",COUNTIFS(计划表!$D$15:$D$30000,C202))</f>
        <v/>
      </c>
      <c r="E202" s="3" t="str">
        <f t="shared" si="8"/>
        <v/>
      </c>
    </row>
    <row r="203" customHeight="1" spans="2:5">
      <c r="B203" s="3">
        <f t="array" ref="B203">INDEX(计划表!$D$15:$D$30000,MATCH(0,COUNTIF($B$3:B202,计划表!$D$15:$D$30000),-1))</f>
        <v>0</v>
      </c>
      <c r="C203" s="3" t="str">
        <f t="shared" si="7"/>
        <v/>
      </c>
      <c r="D203" s="3" t="str">
        <f>IF(C203="","",COUNTIFS(计划表!$D$15:$D$30000,C203))</f>
        <v/>
      </c>
      <c r="E203" s="3" t="str">
        <f t="shared" si="8"/>
        <v/>
      </c>
    </row>
    <row r="204" customHeight="1" spans="2:5">
      <c r="B204" s="3">
        <f t="array" ref="B204">INDEX(计划表!$D$15:$D$30000,MATCH(0,COUNTIF($B$3:B203,计划表!$D$15:$D$30000),-1))</f>
        <v>0</v>
      </c>
      <c r="C204" s="3" t="str">
        <f t="shared" si="7"/>
        <v/>
      </c>
      <c r="D204" s="3" t="str">
        <f>IF(C204="","",COUNTIFS(计划表!$D$15:$D$30000,C204))</f>
        <v/>
      </c>
      <c r="E204" s="3" t="str">
        <f t="shared" si="8"/>
        <v/>
      </c>
    </row>
    <row r="205" customHeight="1" spans="2:5">
      <c r="B205" s="3">
        <f t="array" ref="B205">INDEX(计划表!$D$15:$D$30000,MATCH(0,COUNTIF($B$3:B204,计划表!$D$15:$D$30000),-1))</f>
        <v>0</v>
      </c>
      <c r="C205" s="3" t="str">
        <f t="shared" si="7"/>
        <v/>
      </c>
      <c r="D205" s="3" t="str">
        <f>IF(C205="","",COUNTIFS(计划表!$D$15:$D$30000,C205))</f>
        <v/>
      </c>
      <c r="E205" s="3" t="str">
        <f t="shared" si="8"/>
        <v/>
      </c>
    </row>
    <row r="206" customHeight="1" spans="2:5">
      <c r="B206" s="3">
        <f t="array" ref="B206">INDEX(计划表!$D$15:$D$30000,MATCH(0,COUNTIF($B$3:B205,计划表!$D$15:$D$30000),-1))</f>
        <v>0</v>
      </c>
      <c r="C206" s="3" t="str">
        <f t="shared" si="7"/>
        <v/>
      </c>
      <c r="D206" s="3" t="str">
        <f>IF(C206="","",COUNTIFS(计划表!$D$15:$D$30000,C206))</f>
        <v/>
      </c>
      <c r="E206" s="3" t="str">
        <f t="shared" si="8"/>
        <v/>
      </c>
    </row>
    <row r="207" customHeight="1" spans="2:5">
      <c r="B207" s="3">
        <f t="array" ref="B207">INDEX(计划表!$D$15:$D$30000,MATCH(0,COUNTIF($B$3:B206,计划表!$D$15:$D$30000),-1))</f>
        <v>0</v>
      </c>
      <c r="C207" s="3" t="str">
        <f t="shared" si="7"/>
        <v/>
      </c>
      <c r="D207" s="3" t="str">
        <f>IF(C207="","",COUNTIFS(计划表!$D$15:$D$30000,C207))</f>
        <v/>
      </c>
      <c r="E207" s="3" t="str">
        <f t="shared" si="8"/>
        <v/>
      </c>
    </row>
    <row r="208" customHeight="1" spans="2:5">
      <c r="B208" s="3">
        <f t="array" ref="B208">INDEX(计划表!$D$15:$D$30000,MATCH(0,COUNTIF($B$3:B207,计划表!$D$15:$D$30000),-1))</f>
        <v>0</v>
      </c>
      <c r="C208" s="3" t="str">
        <f t="shared" si="7"/>
        <v/>
      </c>
      <c r="D208" s="3" t="str">
        <f>IF(C208="","",COUNTIFS(计划表!$D$15:$D$30000,C208))</f>
        <v/>
      </c>
      <c r="E208" s="3" t="str">
        <f t="shared" si="8"/>
        <v/>
      </c>
    </row>
    <row r="209" customHeight="1" spans="2:5">
      <c r="B209" s="3">
        <f t="array" ref="B209">INDEX(计划表!$D$15:$D$30000,MATCH(0,COUNTIF($B$3:B208,计划表!$D$15:$D$30000),-1))</f>
        <v>0</v>
      </c>
      <c r="C209" s="3" t="str">
        <f t="shared" si="7"/>
        <v/>
      </c>
      <c r="D209" s="3" t="str">
        <f>IF(C209="","",COUNTIFS(计划表!$D$15:$D$30000,C209))</f>
        <v/>
      </c>
      <c r="E209" s="3" t="str">
        <f t="shared" si="8"/>
        <v/>
      </c>
    </row>
    <row r="210" customHeight="1" spans="2:5">
      <c r="B210" s="3">
        <f t="array" ref="B210">INDEX(计划表!$D$15:$D$30000,MATCH(0,COUNTIF($B$3:B209,计划表!$D$15:$D$30000),-1))</f>
        <v>0</v>
      </c>
      <c r="C210" s="3" t="str">
        <f t="shared" si="7"/>
        <v/>
      </c>
      <c r="D210" s="3" t="str">
        <f>IF(C210="","",COUNTIFS(计划表!$D$15:$D$30000,C210))</f>
        <v/>
      </c>
      <c r="E210" s="3" t="str">
        <f t="shared" si="8"/>
        <v/>
      </c>
    </row>
    <row r="211" customHeight="1" spans="2:5">
      <c r="B211" s="3">
        <f t="array" ref="B211">INDEX(计划表!$D$15:$D$30000,MATCH(0,COUNTIF($B$3:B210,计划表!$D$15:$D$30000),-1))</f>
        <v>0</v>
      </c>
      <c r="C211" s="3" t="str">
        <f t="shared" si="7"/>
        <v/>
      </c>
      <c r="D211" s="3" t="str">
        <f>IF(C211="","",COUNTIFS(计划表!$D$15:$D$30000,C211))</f>
        <v/>
      </c>
      <c r="E211" s="3" t="str">
        <f t="shared" si="8"/>
        <v/>
      </c>
    </row>
    <row r="212" customHeight="1" spans="2:5">
      <c r="B212" s="3">
        <f t="array" ref="B212">INDEX(计划表!$D$15:$D$30000,MATCH(0,COUNTIF($B$3:B211,计划表!$D$15:$D$30000),-1))</f>
        <v>0</v>
      </c>
      <c r="C212" s="3" t="str">
        <f t="shared" si="7"/>
        <v/>
      </c>
      <c r="D212" s="3" t="str">
        <f>IF(C212="","",COUNTIFS(计划表!$D$15:$D$30000,C212))</f>
        <v/>
      </c>
      <c r="E212" s="3" t="str">
        <f t="shared" si="8"/>
        <v/>
      </c>
    </row>
    <row r="213" customHeight="1" spans="2:5">
      <c r="B213" s="3">
        <f t="array" ref="B213">INDEX(计划表!$D$15:$D$30000,MATCH(0,COUNTIF($B$3:B212,计划表!$D$15:$D$30000),-1))</f>
        <v>0</v>
      </c>
      <c r="C213" s="3" t="str">
        <f t="shared" ref="C213:C276" si="9">IF(B213=0,"",B213)</f>
        <v/>
      </c>
      <c r="D213" s="3" t="str">
        <f>IF(C213="","",COUNTIFS(计划表!$D$15:$D$30000,C213))</f>
        <v/>
      </c>
      <c r="E213" s="3" t="str">
        <f t="shared" ref="E213:E276" si="10">IF(C213="","",MAX($D$4:$D$10000)+1)</f>
        <v/>
      </c>
    </row>
    <row r="214" customHeight="1" spans="2:5">
      <c r="B214" s="3">
        <f t="array" ref="B214">INDEX(计划表!$D$15:$D$30000,MATCH(0,COUNTIF($B$3:B213,计划表!$D$15:$D$30000),-1))</f>
        <v>0</v>
      </c>
      <c r="C214" s="3" t="str">
        <f t="shared" si="9"/>
        <v/>
      </c>
      <c r="D214" s="3" t="str">
        <f>IF(C214="","",COUNTIFS(计划表!$D$15:$D$30000,C214))</f>
        <v/>
      </c>
      <c r="E214" s="3" t="str">
        <f t="shared" si="10"/>
        <v/>
      </c>
    </row>
    <row r="215" customHeight="1" spans="2:5">
      <c r="B215" s="3">
        <f t="array" ref="B215">INDEX(计划表!$D$15:$D$30000,MATCH(0,COUNTIF($B$3:B214,计划表!$D$15:$D$30000),-1))</f>
        <v>0</v>
      </c>
      <c r="C215" s="3" t="str">
        <f t="shared" si="9"/>
        <v/>
      </c>
      <c r="D215" s="3" t="str">
        <f>IF(C215="","",COUNTIFS(计划表!$D$15:$D$30000,C215))</f>
        <v/>
      </c>
      <c r="E215" s="3" t="str">
        <f t="shared" si="10"/>
        <v/>
      </c>
    </row>
    <row r="216" customHeight="1" spans="2:5">
      <c r="B216" s="3">
        <f t="array" ref="B216">INDEX(计划表!$D$15:$D$30000,MATCH(0,COUNTIF($B$3:B215,计划表!$D$15:$D$30000),-1))</f>
        <v>0</v>
      </c>
      <c r="C216" s="3" t="str">
        <f t="shared" si="9"/>
        <v/>
      </c>
      <c r="D216" s="3" t="str">
        <f>IF(C216="","",COUNTIFS(计划表!$D$15:$D$30000,C216))</f>
        <v/>
      </c>
      <c r="E216" s="3" t="str">
        <f t="shared" si="10"/>
        <v/>
      </c>
    </row>
    <row r="217" customHeight="1" spans="2:5">
      <c r="B217" s="3">
        <f t="array" ref="B217">INDEX(计划表!$D$15:$D$30000,MATCH(0,COUNTIF($B$3:B216,计划表!$D$15:$D$30000),-1))</f>
        <v>0</v>
      </c>
      <c r="C217" s="3" t="str">
        <f t="shared" si="9"/>
        <v/>
      </c>
      <c r="D217" s="3" t="str">
        <f>IF(C217="","",COUNTIFS(计划表!$D$15:$D$30000,C217))</f>
        <v/>
      </c>
      <c r="E217" s="3" t="str">
        <f t="shared" si="10"/>
        <v/>
      </c>
    </row>
    <row r="218" customHeight="1" spans="2:5">
      <c r="B218" s="3">
        <f t="array" ref="B218">INDEX(计划表!$D$15:$D$30000,MATCH(0,COUNTIF($B$3:B217,计划表!$D$15:$D$30000),-1))</f>
        <v>0</v>
      </c>
      <c r="C218" s="3" t="str">
        <f t="shared" si="9"/>
        <v/>
      </c>
      <c r="D218" s="3" t="str">
        <f>IF(C218="","",COUNTIFS(计划表!$D$15:$D$30000,C218))</f>
        <v/>
      </c>
      <c r="E218" s="3" t="str">
        <f t="shared" si="10"/>
        <v/>
      </c>
    </row>
    <row r="219" customHeight="1" spans="2:5">
      <c r="B219" s="3">
        <f t="array" ref="B219">INDEX(计划表!$D$15:$D$30000,MATCH(0,COUNTIF($B$3:B218,计划表!$D$15:$D$30000),-1))</f>
        <v>0</v>
      </c>
      <c r="C219" s="3" t="str">
        <f t="shared" si="9"/>
        <v/>
      </c>
      <c r="D219" s="3" t="str">
        <f>IF(C219="","",COUNTIFS(计划表!$D$15:$D$30000,C219))</f>
        <v/>
      </c>
      <c r="E219" s="3" t="str">
        <f t="shared" si="10"/>
        <v/>
      </c>
    </row>
    <row r="220" customHeight="1" spans="2:5">
      <c r="B220" s="3">
        <f t="array" ref="B220">INDEX(计划表!$D$15:$D$30000,MATCH(0,COUNTIF($B$3:B219,计划表!$D$15:$D$30000),-1))</f>
        <v>0</v>
      </c>
      <c r="C220" s="3" t="str">
        <f t="shared" si="9"/>
        <v/>
      </c>
      <c r="D220" s="3" t="str">
        <f>IF(C220="","",COUNTIFS(计划表!$D$15:$D$30000,C220))</f>
        <v/>
      </c>
      <c r="E220" s="3" t="str">
        <f t="shared" si="10"/>
        <v/>
      </c>
    </row>
    <row r="221" customHeight="1" spans="2:5">
      <c r="B221" s="3">
        <f t="array" ref="B221">INDEX(计划表!$D$15:$D$30000,MATCH(0,COUNTIF($B$3:B220,计划表!$D$15:$D$30000),-1))</f>
        <v>0</v>
      </c>
      <c r="C221" s="3" t="str">
        <f t="shared" si="9"/>
        <v/>
      </c>
      <c r="D221" s="3" t="str">
        <f>IF(C221="","",COUNTIFS(计划表!$D$15:$D$30000,C221))</f>
        <v/>
      </c>
      <c r="E221" s="3" t="str">
        <f t="shared" si="10"/>
        <v/>
      </c>
    </row>
    <row r="222" customHeight="1" spans="2:5">
      <c r="B222" s="3">
        <f t="array" ref="B222">INDEX(计划表!$D$15:$D$30000,MATCH(0,COUNTIF($B$3:B221,计划表!$D$15:$D$30000),-1))</f>
        <v>0</v>
      </c>
      <c r="C222" s="3" t="str">
        <f t="shared" si="9"/>
        <v/>
      </c>
      <c r="D222" s="3" t="str">
        <f>IF(C222="","",COUNTIFS(计划表!$D$15:$D$30000,C222))</f>
        <v/>
      </c>
      <c r="E222" s="3" t="str">
        <f t="shared" si="10"/>
        <v/>
      </c>
    </row>
    <row r="223" customHeight="1" spans="2:5">
      <c r="B223" s="3">
        <f t="array" ref="B223">INDEX(计划表!$D$15:$D$30000,MATCH(0,COUNTIF($B$3:B222,计划表!$D$15:$D$30000),-1))</f>
        <v>0</v>
      </c>
      <c r="C223" s="3" t="str">
        <f t="shared" si="9"/>
        <v/>
      </c>
      <c r="D223" s="3" t="str">
        <f>IF(C223="","",COUNTIFS(计划表!$D$15:$D$30000,C223))</f>
        <v/>
      </c>
      <c r="E223" s="3" t="str">
        <f t="shared" si="10"/>
        <v/>
      </c>
    </row>
    <row r="224" customHeight="1" spans="2:5">
      <c r="B224" s="3">
        <f t="array" ref="B224">INDEX(计划表!$D$15:$D$30000,MATCH(0,COUNTIF($B$3:B223,计划表!$D$15:$D$30000),-1))</f>
        <v>0</v>
      </c>
      <c r="C224" s="3" t="str">
        <f t="shared" si="9"/>
        <v/>
      </c>
      <c r="D224" s="3" t="str">
        <f>IF(C224="","",COUNTIFS(计划表!$D$15:$D$30000,C224))</f>
        <v/>
      </c>
      <c r="E224" s="3" t="str">
        <f t="shared" si="10"/>
        <v/>
      </c>
    </row>
    <row r="225" customHeight="1" spans="2:5">
      <c r="B225" s="3">
        <f t="array" ref="B225">INDEX(计划表!$D$15:$D$30000,MATCH(0,COUNTIF($B$3:B224,计划表!$D$15:$D$30000),-1))</f>
        <v>0</v>
      </c>
      <c r="C225" s="3" t="str">
        <f t="shared" si="9"/>
        <v/>
      </c>
      <c r="D225" s="3" t="str">
        <f>IF(C225="","",COUNTIFS(计划表!$D$15:$D$30000,C225))</f>
        <v/>
      </c>
      <c r="E225" s="3" t="str">
        <f t="shared" si="10"/>
        <v/>
      </c>
    </row>
    <row r="226" customHeight="1" spans="2:5">
      <c r="B226" s="3">
        <f t="array" ref="B226">INDEX(计划表!$D$15:$D$30000,MATCH(0,COUNTIF($B$3:B225,计划表!$D$15:$D$30000),-1))</f>
        <v>0</v>
      </c>
      <c r="C226" s="3" t="str">
        <f t="shared" si="9"/>
        <v/>
      </c>
      <c r="D226" s="3" t="str">
        <f>IF(C226="","",COUNTIFS(计划表!$D$15:$D$30000,C226))</f>
        <v/>
      </c>
      <c r="E226" s="3" t="str">
        <f t="shared" si="10"/>
        <v/>
      </c>
    </row>
    <row r="227" customHeight="1" spans="2:5">
      <c r="B227" s="3">
        <f t="array" ref="B227">INDEX(计划表!$D$15:$D$30000,MATCH(0,COUNTIF($B$3:B226,计划表!$D$15:$D$30000),-1))</f>
        <v>0</v>
      </c>
      <c r="C227" s="3" t="str">
        <f t="shared" si="9"/>
        <v/>
      </c>
      <c r="D227" s="3" t="str">
        <f>IF(C227="","",COUNTIFS(计划表!$D$15:$D$30000,C227))</f>
        <v/>
      </c>
      <c r="E227" s="3" t="str">
        <f t="shared" si="10"/>
        <v/>
      </c>
    </row>
    <row r="228" customHeight="1" spans="2:5">
      <c r="B228" s="3">
        <f t="array" ref="B228">INDEX(计划表!$D$15:$D$30000,MATCH(0,COUNTIF($B$3:B227,计划表!$D$15:$D$30000),-1))</f>
        <v>0</v>
      </c>
      <c r="C228" s="3" t="str">
        <f t="shared" si="9"/>
        <v/>
      </c>
      <c r="D228" s="3" t="str">
        <f>IF(C228="","",COUNTIFS(计划表!$D$15:$D$30000,C228))</f>
        <v/>
      </c>
      <c r="E228" s="3" t="str">
        <f t="shared" si="10"/>
        <v/>
      </c>
    </row>
    <row r="229" customHeight="1" spans="2:5">
      <c r="B229" s="3">
        <f t="array" ref="B229">INDEX(计划表!$D$15:$D$30000,MATCH(0,COUNTIF($B$3:B228,计划表!$D$15:$D$30000),-1))</f>
        <v>0</v>
      </c>
      <c r="C229" s="3" t="str">
        <f t="shared" si="9"/>
        <v/>
      </c>
      <c r="D229" s="3" t="str">
        <f>IF(C229="","",COUNTIFS(计划表!$D$15:$D$30000,C229))</f>
        <v/>
      </c>
      <c r="E229" s="3" t="str">
        <f t="shared" si="10"/>
        <v/>
      </c>
    </row>
    <row r="230" customHeight="1" spans="2:5">
      <c r="B230" s="3">
        <f t="array" ref="B230">INDEX(计划表!$D$15:$D$30000,MATCH(0,COUNTIF($B$3:B229,计划表!$D$15:$D$30000),-1))</f>
        <v>0</v>
      </c>
      <c r="C230" s="3" t="str">
        <f t="shared" si="9"/>
        <v/>
      </c>
      <c r="D230" s="3" t="str">
        <f>IF(C230="","",COUNTIFS(计划表!$D$15:$D$30000,C230))</f>
        <v/>
      </c>
      <c r="E230" s="3" t="str">
        <f t="shared" si="10"/>
        <v/>
      </c>
    </row>
    <row r="231" customHeight="1" spans="2:5">
      <c r="B231" s="3">
        <f t="array" ref="B231">INDEX(计划表!$D$15:$D$30000,MATCH(0,COUNTIF($B$3:B230,计划表!$D$15:$D$30000),-1))</f>
        <v>0</v>
      </c>
      <c r="C231" s="3" t="str">
        <f t="shared" si="9"/>
        <v/>
      </c>
      <c r="D231" s="3" t="str">
        <f>IF(C231="","",COUNTIFS(计划表!$D$15:$D$30000,C231))</f>
        <v/>
      </c>
      <c r="E231" s="3" t="str">
        <f t="shared" si="10"/>
        <v/>
      </c>
    </row>
    <row r="232" customHeight="1" spans="2:5">
      <c r="B232" s="3">
        <f t="array" ref="B232">INDEX(计划表!$D$15:$D$30000,MATCH(0,COUNTIF($B$3:B231,计划表!$D$15:$D$30000),-1))</f>
        <v>0</v>
      </c>
      <c r="C232" s="3" t="str">
        <f t="shared" si="9"/>
        <v/>
      </c>
      <c r="D232" s="3" t="str">
        <f>IF(C232="","",COUNTIFS(计划表!$D$15:$D$30000,C232))</f>
        <v/>
      </c>
      <c r="E232" s="3" t="str">
        <f t="shared" si="10"/>
        <v/>
      </c>
    </row>
    <row r="233" customHeight="1" spans="2:5">
      <c r="B233" s="3">
        <f t="array" ref="B233">INDEX(计划表!$D$15:$D$30000,MATCH(0,COUNTIF($B$3:B232,计划表!$D$15:$D$30000),-1))</f>
        <v>0</v>
      </c>
      <c r="C233" s="3" t="str">
        <f t="shared" si="9"/>
        <v/>
      </c>
      <c r="D233" s="3" t="str">
        <f>IF(C233="","",COUNTIFS(计划表!$D$15:$D$30000,C233))</f>
        <v/>
      </c>
      <c r="E233" s="3" t="str">
        <f t="shared" si="10"/>
        <v/>
      </c>
    </row>
    <row r="234" customHeight="1" spans="2:5">
      <c r="B234" s="3">
        <f t="array" ref="B234">INDEX(计划表!$D$15:$D$30000,MATCH(0,COUNTIF($B$3:B233,计划表!$D$15:$D$30000),-1))</f>
        <v>0</v>
      </c>
      <c r="C234" s="3" t="str">
        <f t="shared" si="9"/>
        <v/>
      </c>
      <c r="D234" s="3" t="str">
        <f>IF(C234="","",COUNTIFS(计划表!$D$15:$D$30000,C234))</f>
        <v/>
      </c>
      <c r="E234" s="3" t="str">
        <f t="shared" si="10"/>
        <v/>
      </c>
    </row>
    <row r="235" customHeight="1" spans="2:5">
      <c r="B235" s="3">
        <f t="array" ref="B235">INDEX(计划表!$D$15:$D$30000,MATCH(0,COUNTIF($B$3:B234,计划表!$D$15:$D$30000),-1))</f>
        <v>0</v>
      </c>
      <c r="C235" s="3" t="str">
        <f t="shared" si="9"/>
        <v/>
      </c>
      <c r="D235" s="3" t="str">
        <f>IF(C235="","",COUNTIFS(计划表!$D$15:$D$30000,C235))</f>
        <v/>
      </c>
      <c r="E235" s="3" t="str">
        <f t="shared" si="10"/>
        <v/>
      </c>
    </row>
    <row r="236" customHeight="1" spans="2:5">
      <c r="B236" s="3">
        <f t="array" ref="B236">INDEX(计划表!$D$15:$D$30000,MATCH(0,COUNTIF($B$3:B235,计划表!$D$15:$D$30000),-1))</f>
        <v>0</v>
      </c>
      <c r="C236" s="3" t="str">
        <f t="shared" si="9"/>
        <v/>
      </c>
      <c r="D236" s="3" t="str">
        <f>IF(C236="","",COUNTIFS(计划表!$D$15:$D$30000,C236))</f>
        <v/>
      </c>
      <c r="E236" s="3" t="str">
        <f t="shared" si="10"/>
        <v/>
      </c>
    </row>
    <row r="237" customHeight="1" spans="2:5">
      <c r="B237" s="3">
        <f t="array" ref="B237">INDEX(计划表!$D$15:$D$30000,MATCH(0,COUNTIF($B$3:B236,计划表!$D$15:$D$30000),-1))</f>
        <v>0</v>
      </c>
      <c r="C237" s="3" t="str">
        <f t="shared" si="9"/>
        <v/>
      </c>
      <c r="D237" s="3" t="str">
        <f>IF(C237="","",COUNTIFS(计划表!$D$15:$D$30000,C237))</f>
        <v/>
      </c>
      <c r="E237" s="3" t="str">
        <f t="shared" si="10"/>
        <v/>
      </c>
    </row>
    <row r="238" customHeight="1" spans="2:5">
      <c r="B238" s="3">
        <f t="array" ref="B238">INDEX(计划表!$D$15:$D$30000,MATCH(0,COUNTIF($B$3:B237,计划表!$D$15:$D$30000),-1))</f>
        <v>0</v>
      </c>
      <c r="C238" s="3" t="str">
        <f t="shared" si="9"/>
        <v/>
      </c>
      <c r="D238" s="3" t="str">
        <f>IF(C238="","",COUNTIFS(计划表!$D$15:$D$30000,C238))</f>
        <v/>
      </c>
      <c r="E238" s="3" t="str">
        <f t="shared" si="10"/>
        <v/>
      </c>
    </row>
    <row r="239" customHeight="1" spans="2:5">
      <c r="B239" s="3">
        <f t="array" ref="B239">INDEX(计划表!$D$15:$D$30000,MATCH(0,COUNTIF($B$3:B238,计划表!$D$15:$D$30000),-1))</f>
        <v>0</v>
      </c>
      <c r="C239" s="3" t="str">
        <f t="shared" si="9"/>
        <v/>
      </c>
      <c r="D239" s="3" t="str">
        <f>IF(C239="","",COUNTIFS(计划表!$D$15:$D$30000,C239))</f>
        <v/>
      </c>
      <c r="E239" s="3" t="str">
        <f t="shared" si="10"/>
        <v/>
      </c>
    </row>
    <row r="240" customHeight="1" spans="2:5">
      <c r="B240" s="3">
        <f t="array" ref="B240">INDEX(计划表!$D$15:$D$30000,MATCH(0,COUNTIF($B$3:B239,计划表!$D$15:$D$30000),-1))</f>
        <v>0</v>
      </c>
      <c r="C240" s="3" t="str">
        <f t="shared" si="9"/>
        <v/>
      </c>
      <c r="D240" s="3" t="str">
        <f>IF(C240="","",COUNTIFS(计划表!$D$15:$D$30000,C240))</f>
        <v/>
      </c>
      <c r="E240" s="3" t="str">
        <f t="shared" si="10"/>
        <v/>
      </c>
    </row>
    <row r="241" customHeight="1" spans="2:5">
      <c r="B241" s="3">
        <f t="array" ref="B241">INDEX(计划表!$D$15:$D$30000,MATCH(0,COUNTIF($B$3:B240,计划表!$D$15:$D$30000),-1))</f>
        <v>0</v>
      </c>
      <c r="C241" s="3" t="str">
        <f t="shared" si="9"/>
        <v/>
      </c>
      <c r="D241" s="3" t="str">
        <f>IF(C241="","",COUNTIFS(计划表!$D$15:$D$30000,C241))</f>
        <v/>
      </c>
      <c r="E241" s="3" t="str">
        <f t="shared" si="10"/>
        <v/>
      </c>
    </row>
    <row r="242" customHeight="1" spans="2:5">
      <c r="B242" s="3">
        <f t="array" ref="B242">INDEX(计划表!$D$15:$D$30000,MATCH(0,COUNTIF($B$3:B241,计划表!$D$15:$D$30000),-1))</f>
        <v>0</v>
      </c>
      <c r="C242" s="3" t="str">
        <f t="shared" si="9"/>
        <v/>
      </c>
      <c r="D242" s="3" t="str">
        <f>IF(C242="","",COUNTIFS(计划表!$D$15:$D$30000,C242))</f>
        <v/>
      </c>
      <c r="E242" s="3" t="str">
        <f t="shared" si="10"/>
        <v/>
      </c>
    </row>
    <row r="243" customHeight="1" spans="2:5">
      <c r="B243" s="3">
        <f t="array" ref="B243">INDEX(计划表!$D$15:$D$30000,MATCH(0,COUNTIF($B$3:B242,计划表!$D$15:$D$30000),-1))</f>
        <v>0</v>
      </c>
      <c r="C243" s="3" t="str">
        <f t="shared" si="9"/>
        <v/>
      </c>
      <c r="D243" s="3" t="str">
        <f>IF(C243="","",COUNTIFS(计划表!$D$15:$D$30000,C243))</f>
        <v/>
      </c>
      <c r="E243" s="3" t="str">
        <f t="shared" si="10"/>
        <v/>
      </c>
    </row>
    <row r="244" customHeight="1" spans="2:5">
      <c r="B244" s="3">
        <f t="array" ref="B244">INDEX(计划表!$D$15:$D$30000,MATCH(0,COUNTIF($B$3:B243,计划表!$D$15:$D$30000),-1))</f>
        <v>0</v>
      </c>
      <c r="C244" s="3" t="str">
        <f t="shared" si="9"/>
        <v/>
      </c>
      <c r="D244" s="3" t="str">
        <f>IF(C244="","",COUNTIFS(计划表!$D$15:$D$30000,C244))</f>
        <v/>
      </c>
      <c r="E244" s="3" t="str">
        <f t="shared" si="10"/>
        <v/>
      </c>
    </row>
    <row r="245" customHeight="1" spans="2:5">
      <c r="B245" s="3">
        <f t="array" ref="B245">INDEX(计划表!$D$15:$D$30000,MATCH(0,COUNTIF($B$3:B244,计划表!$D$15:$D$30000),-1))</f>
        <v>0</v>
      </c>
      <c r="C245" s="3" t="str">
        <f t="shared" si="9"/>
        <v/>
      </c>
      <c r="D245" s="3" t="str">
        <f>IF(C245="","",COUNTIFS(计划表!$D$15:$D$30000,C245))</f>
        <v/>
      </c>
      <c r="E245" s="3" t="str">
        <f t="shared" si="10"/>
        <v/>
      </c>
    </row>
    <row r="246" customHeight="1" spans="2:5">
      <c r="B246" s="3">
        <f t="array" ref="B246">INDEX(计划表!$D$15:$D$30000,MATCH(0,COUNTIF($B$3:B245,计划表!$D$15:$D$30000),-1))</f>
        <v>0</v>
      </c>
      <c r="C246" s="3" t="str">
        <f t="shared" si="9"/>
        <v/>
      </c>
      <c r="D246" s="3" t="str">
        <f>IF(C246="","",COUNTIFS(计划表!$D$15:$D$30000,C246))</f>
        <v/>
      </c>
      <c r="E246" s="3" t="str">
        <f t="shared" si="10"/>
        <v/>
      </c>
    </row>
    <row r="247" customHeight="1" spans="2:5">
      <c r="B247" s="3">
        <f t="array" ref="B247">INDEX(计划表!$D$15:$D$30000,MATCH(0,COUNTIF($B$3:B246,计划表!$D$15:$D$30000),-1))</f>
        <v>0</v>
      </c>
      <c r="C247" s="3" t="str">
        <f t="shared" si="9"/>
        <v/>
      </c>
      <c r="D247" s="3" t="str">
        <f>IF(C247="","",COUNTIFS(计划表!$D$15:$D$30000,C247))</f>
        <v/>
      </c>
      <c r="E247" s="3" t="str">
        <f t="shared" si="10"/>
        <v/>
      </c>
    </row>
    <row r="248" customHeight="1" spans="2:5">
      <c r="B248" s="3">
        <f t="array" ref="B248">INDEX(计划表!$D$15:$D$30000,MATCH(0,COUNTIF($B$3:B247,计划表!$D$15:$D$30000),-1))</f>
        <v>0</v>
      </c>
      <c r="C248" s="3" t="str">
        <f t="shared" si="9"/>
        <v/>
      </c>
      <c r="D248" s="3" t="str">
        <f>IF(C248="","",COUNTIFS(计划表!$D$15:$D$30000,C248))</f>
        <v/>
      </c>
      <c r="E248" s="3" t="str">
        <f t="shared" si="10"/>
        <v/>
      </c>
    </row>
    <row r="249" customHeight="1" spans="2:5">
      <c r="B249" s="3">
        <f t="array" ref="B249">INDEX(计划表!$D$15:$D$30000,MATCH(0,COUNTIF($B$3:B248,计划表!$D$15:$D$30000),-1))</f>
        <v>0</v>
      </c>
      <c r="C249" s="3" t="str">
        <f t="shared" si="9"/>
        <v/>
      </c>
      <c r="D249" s="3" t="str">
        <f>IF(C249="","",COUNTIFS(计划表!$D$15:$D$30000,C249))</f>
        <v/>
      </c>
      <c r="E249" s="3" t="str">
        <f t="shared" si="10"/>
        <v/>
      </c>
    </row>
    <row r="250" customHeight="1" spans="2:5">
      <c r="B250" s="3">
        <f t="array" ref="B250">INDEX(计划表!$D$15:$D$30000,MATCH(0,COUNTIF($B$3:B249,计划表!$D$15:$D$30000),-1))</f>
        <v>0</v>
      </c>
      <c r="C250" s="3" t="str">
        <f t="shared" si="9"/>
        <v/>
      </c>
      <c r="D250" s="3" t="str">
        <f>IF(C250="","",COUNTIFS(计划表!$D$15:$D$30000,C250))</f>
        <v/>
      </c>
      <c r="E250" s="3" t="str">
        <f t="shared" si="10"/>
        <v/>
      </c>
    </row>
    <row r="251" customHeight="1" spans="2:5">
      <c r="B251" s="3">
        <f t="array" ref="B251">INDEX(计划表!$D$15:$D$30000,MATCH(0,COUNTIF($B$3:B250,计划表!$D$15:$D$30000),-1))</f>
        <v>0</v>
      </c>
      <c r="C251" s="3" t="str">
        <f t="shared" si="9"/>
        <v/>
      </c>
      <c r="D251" s="3" t="str">
        <f>IF(C251="","",COUNTIFS(计划表!$D$15:$D$30000,C251))</f>
        <v/>
      </c>
      <c r="E251" s="3" t="str">
        <f t="shared" si="10"/>
        <v/>
      </c>
    </row>
    <row r="252" customHeight="1" spans="2:5">
      <c r="B252" s="3">
        <f t="array" ref="B252">INDEX(计划表!$D$15:$D$30000,MATCH(0,COUNTIF($B$3:B251,计划表!$D$15:$D$30000),-1))</f>
        <v>0</v>
      </c>
      <c r="C252" s="3" t="str">
        <f t="shared" si="9"/>
        <v/>
      </c>
      <c r="D252" s="3" t="str">
        <f>IF(C252="","",COUNTIFS(计划表!$D$15:$D$30000,C252))</f>
        <v/>
      </c>
      <c r="E252" s="3" t="str">
        <f t="shared" si="10"/>
        <v/>
      </c>
    </row>
    <row r="253" customHeight="1" spans="2:5">
      <c r="B253" s="3">
        <f t="array" ref="B253">INDEX(计划表!$D$15:$D$30000,MATCH(0,COUNTIF($B$3:B252,计划表!$D$15:$D$30000),-1))</f>
        <v>0</v>
      </c>
      <c r="C253" s="3" t="str">
        <f t="shared" si="9"/>
        <v/>
      </c>
      <c r="D253" s="3" t="str">
        <f>IF(C253="","",COUNTIFS(计划表!$D$15:$D$30000,C253))</f>
        <v/>
      </c>
      <c r="E253" s="3" t="str">
        <f t="shared" si="10"/>
        <v/>
      </c>
    </row>
    <row r="254" customHeight="1" spans="2:5">
      <c r="B254" s="3">
        <f t="array" ref="B254">INDEX(计划表!$D$15:$D$30000,MATCH(0,COUNTIF($B$3:B253,计划表!$D$15:$D$30000),-1))</f>
        <v>0</v>
      </c>
      <c r="C254" s="3" t="str">
        <f t="shared" si="9"/>
        <v/>
      </c>
      <c r="D254" s="3" t="str">
        <f>IF(C254="","",COUNTIFS(计划表!$D$15:$D$30000,C254))</f>
        <v/>
      </c>
      <c r="E254" s="3" t="str">
        <f t="shared" si="10"/>
        <v/>
      </c>
    </row>
    <row r="255" customHeight="1" spans="2:5">
      <c r="B255" s="3">
        <f t="array" ref="B255">INDEX(计划表!$D$15:$D$30000,MATCH(0,COUNTIF($B$3:B254,计划表!$D$15:$D$30000),-1))</f>
        <v>0</v>
      </c>
      <c r="C255" s="3" t="str">
        <f t="shared" si="9"/>
        <v/>
      </c>
      <c r="D255" s="3" t="str">
        <f>IF(C255="","",COUNTIFS(计划表!$D$15:$D$30000,C255))</f>
        <v/>
      </c>
      <c r="E255" s="3" t="str">
        <f t="shared" si="10"/>
        <v/>
      </c>
    </row>
    <row r="256" customHeight="1" spans="2:5">
      <c r="B256" s="3">
        <f t="array" ref="B256">INDEX(计划表!$D$15:$D$30000,MATCH(0,COUNTIF($B$3:B255,计划表!$D$15:$D$30000),-1))</f>
        <v>0</v>
      </c>
      <c r="C256" s="3" t="str">
        <f t="shared" si="9"/>
        <v/>
      </c>
      <c r="D256" s="3" t="str">
        <f>IF(C256="","",COUNTIFS(计划表!$D$15:$D$30000,C256))</f>
        <v/>
      </c>
      <c r="E256" s="3" t="str">
        <f t="shared" si="10"/>
        <v/>
      </c>
    </row>
    <row r="257" customHeight="1" spans="2:5">
      <c r="B257" s="3">
        <f t="array" ref="B257">INDEX(计划表!$D$15:$D$30000,MATCH(0,COUNTIF($B$3:B256,计划表!$D$15:$D$30000),-1))</f>
        <v>0</v>
      </c>
      <c r="C257" s="3" t="str">
        <f t="shared" si="9"/>
        <v/>
      </c>
      <c r="D257" s="3" t="str">
        <f>IF(C257="","",COUNTIFS(计划表!$D$15:$D$30000,C257))</f>
        <v/>
      </c>
      <c r="E257" s="3" t="str">
        <f t="shared" si="10"/>
        <v/>
      </c>
    </row>
    <row r="258" customHeight="1" spans="2:5">
      <c r="B258" s="3">
        <f t="array" ref="B258">INDEX(计划表!$D$15:$D$30000,MATCH(0,COUNTIF($B$3:B257,计划表!$D$15:$D$30000),-1))</f>
        <v>0</v>
      </c>
      <c r="C258" s="3" t="str">
        <f t="shared" si="9"/>
        <v/>
      </c>
      <c r="D258" s="3" t="str">
        <f>IF(C258="","",COUNTIFS(计划表!$D$15:$D$30000,C258))</f>
        <v/>
      </c>
      <c r="E258" s="3" t="str">
        <f t="shared" si="10"/>
        <v/>
      </c>
    </row>
    <row r="259" customHeight="1" spans="2:5">
      <c r="B259" s="3">
        <f t="array" ref="B259">INDEX(计划表!$D$15:$D$30000,MATCH(0,COUNTIF($B$3:B258,计划表!$D$15:$D$30000),-1))</f>
        <v>0</v>
      </c>
      <c r="C259" s="3" t="str">
        <f t="shared" si="9"/>
        <v/>
      </c>
      <c r="D259" s="3" t="str">
        <f>IF(C259="","",COUNTIFS(计划表!$D$15:$D$30000,C259))</f>
        <v/>
      </c>
      <c r="E259" s="3" t="str">
        <f t="shared" si="10"/>
        <v/>
      </c>
    </row>
    <row r="260" customHeight="1" spans="2:5">
      <c r="B260" s="3">
        <f t="array" ref="B260">INDEX(计划表!$D$15:$D$30000,MATCH(0,COUNTIF($B$3:B259,计划表!$D$15:$D$30000),-1))</f>
        <v>0</v>
      </c>
      <c r="C260" s="3" t="str">
        <f t="shared" si="9"/>
        <v/>
      </c>
      <c r="D260" s="3" t="str">
        <f>IF(C260="","",COUNTIFS(计划表!$D$15:$D$30000,C260))</f>
        <v/>
      </c>
      <c r="E260" s="3" t="str">
        <f t="shared" si="10"/>
        <v/>
      </c>
    </row>
    <row r="261" customHeight="1" spans="2:5">
      <c r="B261" s="3">
        <f t="array" ref="B261">INDEX(计划表!$D$15:$D$30000,MATCH(0,COUNTIF($B$3:B260,计划表!$D$15:$D$30000),-1))</f>
        <v>0</v>
      </c>
      <c r="C261" s="3" t="str">
        <f t="shared" si="9"/>
        <v/>
      </c>
      <c r="D261" s="3" t="str">
        <f>IF(C261="","",COUNTIFS(计划表!$D$15:$D$30000,C261))</f>
        <v/>
      </c>
      <c r="E261" s="3" t="str">
        <f t="shared" si="10"/>
        <v/>
      </c>
    </row>
    <row r="262" customHeight="1" spans="2:5">
      <c r="B262" s="3">
        <f t="array" ref="B262">INDEX(计划表!$D$15:$D$30000,MATCH(0,COUNTIF($B$3:B261,计划表!$D$15:$D$30000),-1))</f>
        <v>0</v>
      </c>
      <c r="C262" s="3" t="str">
        <f t="shared" si="9"/>
        <v/>
      </c>
      <c r="D262" s="3" t="str">
        <f>IF(C262="","",COUNTIFS(计划表!$D$15:$D$30000,C262))</f>
        <v/>
      </c>
      <c r="E262" s="3" t="str">
        <f t="shared" si="10"/>
        <v/>
      </c>
    </row>
    <row r="263" customHeight="1" spans="2:5">
      <c r="B263" s="3">
        <f t="array" ref="B263">INDEX(计划表!$D$15:$D$30000,MATCH(0,COUNTIF($B$3:B262,计划表!$D$15:$D$30000),-1))</f>
        <v>0</v>
      </c>
      <c r="C263" s="3" t="str">
        <f t="shared" si="9"/>
        <v/>
      </c>
      <c r="D263" s="3" t="str">
        <f>IF(C263="","",COUNTIFS(计划表!$D$15:$D$30000,C263))</f>
        <v/>
      </c>
      <c r="E263" s="3" t="str">
        <f t="shared" si="10"/>
        <v/>
      </c>
    </row>
    <row r="264" customHeight="1" spans="2:5">
      <c r="B264" s="3">
        <f t="array" ref="B264">INDEX(计划表!$D$15:$D$30000,MATCH(0,COUNTIF($B$3:B263,计划表!$D$15:$D$30000),-1))</f>
        <v>0</v>
      </c>
      <c r="C264" s="3" t="str">
        <f t="shared" si="9"/>
        <v/>
      </c>
      <c r="D264" s="3" t="str">
        <f>IF(C264="","",COUNTIFS(计划表!$D$15:$D$30000,C264))</f>
        <v/>
      </c>
      <c r="E264" s="3" t="str">
        <f t="shared" si="10"/>
        <v/>
      </c>
    </row>
    <row r="265" customHeight="1" spans="2:5">
      <c r="B265" s="3">
        <f t="array" ref="B265">INDEX(计划表!$D$15:$D$30000,MATCH(0,COUNTIF($B$3:B264,计划表!$D$15:$D$30000),-1))</f>
        <v>0</v>
      </c>
      <c r="C265" s="3" t="str">
        <f t="shared" si="9"/>
        <v/>
      </c>
      <c r="D265" s="3" t="str">
        <f>IF(C265="","",COUNTIFS(计划表!$D$15:$D$30000,C265))</f>
        <v/>
      </c>
      <c r="E265" s="3" t="str">
        <f t="shared" si="10"/>
        <v/>
      </c>
    </row>
    <row r="266" customHeight="1" spans="2:5">
      <c r="B266" s="3">
        <f t="array" ref="B266">INDEX(计划表!$D$15:$D$30000,MATCH(0,COUNTIF($B$3:B265,计划表!$D$15:$D$30000),-1))</f>
        <v>0</v>
      </c>
      <c r="C266" s="3" t="str">
        <f t="shared" si="9"/>
        <v/>
      </c>
      <c r="D266" s="3" t="str">
        <f>IF(C266="","",COUNTIFS(计划表!$D$15:$D$30000,C266))</f>
        <v/>
      </c>
      <c r="E266" s="3" t="str">
        <f t="shared" si="10"/>
        <v/>
      </c>
    </row>
    <row r="267" customHeight="1" spans="2:5">
      <c r="B267" s="3">
        <f t="array" ref="B267">INDEX(计划表!$D$15:$D$30000,MATCH(0,COUNTIF($B$3:B266,计划表!$D$15:$D$30000),-1))</f>
        <v>0</v>
      </c>
      <c r="C267" s="3" t="str">
        <f t="shared" si="9"/>
        <v/>
      </c>
      <c r="D267" s="3" t="str">
        <f>IF(C267="","",COUNTIFS(计划表!$D$15:$D$30000,C267))</f>
        <v/>
      </c>
      <c r="E267" s="3" t="str">
        <f t="shared" si="10"/>
        <v/>
      </c>
    </row>
    <row r="268" customHeight="1" spans="2:5">
      <c r="B268" s="3">
        <f t="array" ref="B268">INDEX(计划表!$D$15:$D$30000,MATCH(0,COUNTIF($B$3:B267,计划表!$D$15:$D$30000),-1))</f>
        <v>0</v>
      </c>
      <c r="C268" s="3" t="str">
        <f t="shared" si="9"/>
        <v/>
      </c>
      <c r="D268" s="3" t="str">
        <f>IF(C268="","",COUNTIFS(计划表!$D$15:$D$30000,C268))</f>
        <v/>
      </c>
      <c r="E268" s="3" t="str">
        <f t="shared" si="10"/>
        <v/>
      </c>
    </row>
    <row r="269" customHeight="1" spans="2:5">
      <c r="B269" s="3">
        <f t="array" ref="B269">INDEX(计划表!$D$15:$D$30000,MATCH(0,COUNTIF($B$3:B268,计划表!$D$15:$D$30000),-1))</f>
        <v>0</v>
      </c>
      <c r="C269" s="3" t="str">
        <f t="shared" si="9"/>
        <v/>
      </c>
      <c r="D269" s="3" t="str">
        <f>IF(C269="","",COUNTIFS(计划表!$D$15:$D$30000,C269))</f>
        <v/>
      </c>
      <c r="E269" s="3" t="str">
        <f t="shared" si="10"/>
        <v/>
      </c>
    </row>
    <row r="270" customHeight="1" spans="2:5">
      <c r="B270" s="3">
        <f t="array" ref="B270">INDEX(计划表!$D$15:$D$30000,MATCH(0,COUNTIF($B$3:B269,计划表!$D$15:$D$30000),-1))</f>
        <v>0</v>
      </c>
      <c r="C270" s="3" t="str">
        <f t="shared" si="9"/>
        <v/>
      </c>
      <c r="D270" s="3" t="str">
        <f>IF(C270="","",COUNTIFS(计划表!$D$15:$D$30000,C270))</f>
        <v/>
      </c>
      <c r="E270" s="3" t="str">
        <f t="shared" si="10"/>
        <v/>
      </c>
    </row>
    <row r="271" customHeight="1" spans="2:5">
      <c r="B271" s="3">
        <f t="array" ref="B271">INDEX(计划表!$D$15:$D$30000,MATCH(0,COUNTIF($B$3:B270,计划表!$D$15:$D$30000),-1))</f>
        <v>0</v>
      </c>
      <c r="C271" s="3" t="str">
        <f t="shared" si="9"/>
        <v/>
      </c>
      <c r="D271" s="3" t="str">
        <f>IF(C271="","",COUNTIFS(计划表!$D$15:$D$30000,C271))</f>
        <v/>
      </c>
      <c r="E271" s="3" t="str">
        <f t="shared" si="10"/>
        <v/>
      </c>
    </row>
    <row r="272" customHeight="1" spans="2:5">
      <c r="B272" s="3">
        <f t="array" ref="B272">INDEX(计划表!$D$15:$D$30000,MATCH(0,COUNTIF($B$3:B271,计划表!$D$15:$D$30000),-1))</f>
        <v>0</v>
      </c>
      <c r="C272" s="3" t="str">
        <f t="shared" si="9"/>
        <v/>
      </c>
      <c r="D272" s="3" t="str">
        <f>IF(C272="","",COUNTIFS(计划表!$D$15:$D$30000,C272))</f>
        <v/>
      </c>
      <c r="E272" s="3" t="str">
        <f t="shared" si="10"/>
        <v/>
      </c>
    </row>
    <row r="273" customHeight="1" spans="2:5">
      <c r="B273" s="3">
        <f t="array" ref="B273">INDEX(计划表!$D$15:$D$30000,MATCH(0,COUNTIF($B$3:B272,计划表!$D$15:$D$30000),-1))</f>
        <v>0</v>
      </c>
      <c r="C273" s="3" t="str">
        <f t="shared" si="9"/>
        <v/>
      </c>
      <c r="D273" s="3" t="str">
        <f>IF(C273="","",COUNTIFS(计划表!$D$15:$D$30000,C273))</f>
        <v/>
      </c>
      <c r="E273" s="3" t="str">
        <f t="shared" si="10"/>
        <v/>
      </c>
    </row>
    <row r="274" customHeight="1" spans="2:5">
      <c r="B274" s="3">
        <f t="array" ref="B274">INDEX(计划表!$D$15:$D$30000,MATCH(0,COUNTIF($B$3:B273,计划表!$D$15:$D$30000),-1))</f>
        <v>0</v>
      </c>
      <c r="C274" s="3" t="str">
        <f t="shared" si="9"/>
        <v/>
      </c>
      <c r="D274" s="3" t="str">
        <f>IF(C274="","",COUNTIFS(计划表!$D$15:$D$30000,C274))</f>
        <v/>
      </c>
      <c r="E274" s="3" t="str">
        <f t="shared" si="10"/>
        <v/>
      </c>
    </row>
    <row r="275" customHeight="1" spans="2:5">
      <c r="B275" s="3">
        <f t="array" ref="B275">INDEX(计划表!$D$15:$D$30000,MATCH(0,COUNTIF($B$3:B274,计划表!$D$15:$D$30000),-1))</f>
        <v>0</v>
      </c>
      <c r="C275" s="3" t="str">
        <f t="shared" si="9"/>
        <v/>
      </c>
      <c r="D275" s="3" t="str">
        <f>IF(C275="","",COUNTIFS(计划表!$D$15:$D$30000,C275))</f>
        <v/>
      </c>
      <c r="E275" s="3" t="str">
        <f t="shared" si="10"/>
        <v/>
      </c>
    </row>
    <row r="276" customHeight="1" spans="2:5">
      <c r="B276" s="3">
        <f t="array" ref="B276">INDEX(计划表!$D$15:$D$30000,MATCH(0,COUNTIF($B$3:B275,计划表!$D$15:$D$30000),-1))</f>
        <v>0</v>
      </c>
      <c r="C276" s="3" t="str">
        <f t="shared" si="9"/>
        <v/>
      </c>
      <c r="D276" s="3" t="str">
        <f>IF(C276="","",COUNTIFS(计划表!$D$15:$D$30000,C276))</f>
        <v/>
      </c>
      <c r="E276" s="3" t="str">
        <f t="shared" si="10"/>
        <v/>
      </c>
    </row>
  </sheetData>
  <mergeCells count="1">
    <mergeCell ref="B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使用说明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taotao</dc:creator>
  <cp:lastModifiedBy>aura</cp:lastModifiedBy>
  <dcterms:created xsi:type="dcterms:W3CDTF">2019-02-01T04:07:00Z</dcterms:created>
  <dcterms:modified xsi:type="dcterms:W3CDTF">2023-11-08T06:34:20Z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TemplateUUID">
    <vt:lpwstr>v1.0_mb_rY/azamqNkMOgPnkhUBH0Q==</vt:lpwstr>
  </property>
  <property fmtid="{D5CDD505-2E9C-101B-9397-08002B2CF9AE}" pid="4" name="ICV">
    <vt:lpwstr>CAC1626CEAAB463FB1D458830AAB1A49</vt:lpwstr>
  </property>
</Properties>
</file>